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<sst xmlns="http://schemas.openxmlformats.org/spreadsheetml/2006/main" count="204" uniqueCount="119">
  <si>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</si>
  <si>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</si>
  <si>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</si>
  <si>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</si>
  <si>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</si>
  <si>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</si>
  <si>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</si>
  <si>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</si>
  <si>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</si>
  <si>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</si>
  <si>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</si>
  <si>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</si>
  <si>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</si>
  <si>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</si>
  <si>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</si>
  <si>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</si>
  <si>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</si>
  <si>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YARIŞ KURULU BAŞKANI</t>
  </si>
  <si>
    <t>Finiş Saati</t>
  </si>
  <si>
    <t>hh:mm:ss</t>
  </si>
  <si>
    <t>Geçen Süre</t>
  </si>
  <si>
    <t>saniye</t>
  </si>
  <si>
    <t>PROTOTYPE</t>
  </si>
  <si>
    <t>A 40 RC</t>
  </si>
  <si>
    <t>EASY TIGER</t>
  </si>
  <si>
    <t>IRC IV (TURUNCU) - [TCC 0,979 ve altı]</t>
  </si>
  <si>
    <t>OREL KALOMENİ/GÜNKUT AYVAZOĞLU</t>
  </si>
  <si>
    <t>FIRST 40</t>
  </si>
  <si>
    <t>FARR 30</t>
  </si>
  <si>
    <t>EMİN ALİ SİPAHİ</t>
  </si>
  <si>
    <t>FB SPOR KULÜBÜ/OĞUZ AYAN</t>
  </si>
  <si>
    <t>MAT 1010</t>
  </si>
  <si>
    <t>MATRAK</t>
  </si>
  <si>
    <t>FIRST 35</t>
  </si>
  <si>
    <t>EJDER VAROL</t>
  </si>
  <si>
    <t>FIRST 34.7</t>
  </si>
  <si>
    <t>DENİZ YILMAZ</t>
  </si>
  <si>
    <t>BOSPHORUS PIRATES</t>
  </si>
  <si>
    <t>ONE TONNER</t>
  </si>
  <si>
    <t>EKREM TOLGA YEMLİHAOĞLU</t>
  </si>
  <si>
    <t>CAPRICORN</t>
  </si>
  <si>
    <t>ERDOĞAN SOYSAL</t>
  </si>
  <si>
    <t>HEDEF YELKEN/MELİH BAĞDATLI</t>
  </si>
  <si>
    <t>QUATTRO</t>
  </si>
  <si>
    <t>FIRST 30</t>
  </si>
  <si>
    <t>TOLGA TUNÇER</t>
  </si>
  <si>
    <t>BENETEAU 25 PLATU</t>
  </si>
  <si>
    <t>AZUREE 40</t>
  </si>
  <si>
    <t>TAYK /XXI. YIL BURGAZADA DENİZ KULÜBÜ KUPASI YAT YARIŞI</t>
  </si>
  <si>
    <t>BORUSAN RAICING ÇILGIN SİGMA</t>
  </si>
  <si>
    <t>FARR 40</t>
  </si>
  <si>
    <t>BÜLENT DEMİRCİOĞLU/BORA GÜMÜŞDAL</t>
  </si>
  <si>
    <t>ALVIMEDICA 2</t>
  </si>
  <si>
    <t>CEM BOZKURT/SİNAN SÜMER</t>
  </si>
  <si>
    <t>ISLAND BREEZE</t>
  </si>
  <si>
    <t>MUHAMMET KENAN MANDIRACI/PICKREN MARINE</t>
  </si>
  <si>
    <t>GARANTI SAILING-FENERBAHÇE 1</t>
  </si>
  <si>
    <t>ARCORA - 4KMS RC</t>
  </si>
  <si>
    <t>ACADIA 3</t>
  </si>
  <si>
    <t>VEDAT TEZMAN/ORHAN TÜKER</t>
  </si>
  <si>
    <t>YARIŞ</t>
  </si>
  <si>
    <t>ENKA CHEESE</t>
  </si>
  <si>
    <t>ALP DOĞUOĞLU/LEVENT PEYNİRCI</t>
  </si>
  <si>
    <t>İZZET ORHAN ÖZDAŞ</t>
  </si>
  <si>
    <t>FIRST 45f5</t>
  </si>
  <si>
    <t xml:space="preserve">ALVIMEDICA  </t>
  </si>
  <si>
    <t>ILC 30 J&amp;V</t>
  </si>
  <si>
    <t>CEM BOZKURT/DOĞUKAN KANDEMİR</t>
  </si>
  <si>
    <t>VOLVO CARS - KEYFİM 3,5</t>
  </si>
  <si>
    <t>FIRST 35.2</t>
  </si>
  <si>
    <t>SELİM YAZICI/HAKAN YAZICI</t>
  </si>
  <si>
    <t>ATILGAN</t>
  </si>
  <si>
    <t>FIRST 36.7</t>
  </si>
  <si>
    <t>HÜSEYİN ERİŞEN/ÖMER OZAN GÜNER</t>
  </si>
  <si>
    <t>GOLIATH</t>
  </si>
  <si>
    <t>VEDAT DOĞAN</t>
  </si>
  <si>
    <t>ARÇELİK ALIZE</t>
  </si>
  <si>
    <t>SİNAN SÜMER/KEMAL MUSLUBAŞ</t>
  </si>
  <si>
    <t>GÜNEŞ SİGORTA - FALCON</t>
  </si>
  <si>
    <t>HUNTER</t>
  </si>
  <si>
    <t>SHAK SHUKA</t>
  </si>
  <si>
    <t>HASAN UTKU ÇETİNER</t>
  </si>
  <si>
    <t>İTÜ YELKEN - HEDEF YELKEN</t>
  </si>
  <si>
    <t>CORBY 29</t>
  </si>
  <si>
    <t>EFES ALIZE</t>
  </si>
  <si>
    <t>MAT 10 MK2</t>
  </si>
  <si>
    <t>SİNAN SÜMER/KAAN DARNEL</t>
  </si>
  <si>
    <t>SHARKY</t>
  </si>
  <si>
    <t>DUFOUR 34</t>
  </si>
  <si>
    <t>MEHMET KAVI/ENGİN DENİZ</t>
  </si>
  <si>
    <t>BANDIDO</t>
  </si>
  <si>
    <t>G 28</t>
  </si>
  <si>
    <t>MEHMET İNAL/MEHMET YÜCEL</t>
  </si>
  <si>
    <t>FENERBAHÇE 3 - ROCHE</t>
  </si>
  <si>
    <t>FB SPOR KULÜBÜ/BUĞRA HADİMOĞLU</t>
  </si>
  <si>
    <t>JUST FOR 4</t>
  </si>
  <si>
    <t>J 80 1.49</t>
  </si>
  <si>
    <t>HÜSEYİN OSMAN ÖZTÜRK/HALUK ÖZTÜRK</t>
  </si>
  <si>
    <t>AKFEN-LADY ANTIOCHE</t>
  </si>
  <si>
    <t>DUFOUR 30 CL</t>
  </si>
  <si>
    <t>ÖZCAN ÖZVERİM</t>
  </si>
  <si>
    <t>BCG ZIG ZAG</t>
  </si>
  <si>
    <t>SİNAN SÜMER/HÜSEYİN AKÇA</t>
  </si>
  <si>
    <t>TURQUOISE</t>
  </si>
  <si>
    <t>OCEANIS 390</t>
  </si>
  <si>
    <t>DURAN İZGİ</t>
  </si>
  <si>
    <t>24 AĞUSTOS 2013</t>
  </si>
  <si>
    <t>MOON&amp;STAR</t>
  </si>
  <si>
    <t>FİKRET ELBİRLİK</t>
  </si>
  <si>
    <t>F35 EXPRESS HEDEF YELKEN ERGO</t>
  </si>
  <si>
    <t>VEDAT TEZMAN/LEVENT ÖZGEN</t>
  </si>
  <si>
    <t>TURKCELL ALIZE</t>
  </si>
  <si>
    <t>SİNAN SÜMER</t>
  </si>
  <si>
    <t>i-Marine  F 35</t>
  </si>
  <si>
    <t>GBR186N</t>
  </si>
  <si>
    <t>DNC</t>
  </si>
  <si>
    <t xml:space="preserve"> </t>
  </si>
  <si>
    <t>24 AĞUSTOS 2013 Saat: 14:55</t>
  </si>
  <si>
    <t>ERGÜN TÜRKER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</si>
</sst>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7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b/>
      <sz val="8"/>
      <name val="Arial Tur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2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20" fontId="4" fillId="0" borderId="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74" fontId="6" fillId="32" borderId="13" xfId="0" applyNumberFormat="1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 locked="0"/>
    </xf>
    <xf numFmtId="174" fontId="6" fillId="0" borderId="14" xfId="0" applyNumberFormat="1" applyFont="1" applyFill="1" applyBorder="1" applyAlignment="1">
      <alignment horizontal="center"/>
    </xf>
    <xf numFmtId="174" fontId="6" fillId="32" borderId="14" xfId="0" applyNumberFormat="1" applyFont="1" applyFill="1" applyBorder="1" applyAlignment="1" applyProtection="1">
      <alignment horizontal="center"/>
      <protection locked="0"/>
    </xf>
    <xf numFmtId="174" fontId="6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33350" y="3209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133350" y="3209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133350" y="3209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133350" y="3209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33350" y="657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33350" y="657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133350" y="657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33350" y="657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133350" y="657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3335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133350" y="657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133350" y="7543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133350" y="673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13335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1333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7">
      <selection activeCell="G14" sqref="G14"/>
    </sheetView>
  </sheetViews>
  <sheetFormatPr defaultColWidth="9.140625" defaultRowHeight="12.75"/>
  <cols>
    <col min="1" max="1" width="2.00390625" style="0" customWidth="1"/>
    <col min="2" max="2" width="6.421875" style="0" customWidth="1"/>
    <col min="3" max="3" width="26.57421875" style="0" customWidth="1"/>
    <col min="4" max="4" width="16.00390625" style="0" customWidth="1"/>
    <col min="5" max="5" width="36.140625" style="0" customWidth="1"/>
    <col min="6" max="6" width="8.7109375" style="43" customWidth="1"/>
    <col min="7" max="7" width="8.57421875" style="0" customWidth="1"/>
    <col min="8" max="8" width="7.7109375" style="0" customWidth="1"/>
    <col min="9" max="9" width="6.140625" style="0" customWidth="1"/>
    <col min="10" max="10" width="8.28125" style="0" customWidth="1"/>
    <col min="11" max="11" width="4.00390625" style="0" customWidth="1"/>
    <col min="12" max="12" width="4.140625" style="0" customWidth="1"/>
    <col min="13" max="13" width="7.57421875" style="0" customWidth="1"/>
    <col min="14" max="14" width="4.00390625" style="0" customWidth="1"/>
    <col min="15" max="15" width="4.421875" style="0" customWidth="1"/>
    <col min="16" max="16" width="5.57421875" style="32" customWidth="1"/>
  </cols>
  <sheetData>
    <row r="1" spans="1:16" ht="12.75">
      <c r="A1" s="7"/>
      <c r="E1" s="49" t="s">
        <v>48</v>
      </c>
      <c r="F1" s="8"/>
      <c r="G1" s="7"/>
      <c r="H1" s="7"/>
      <c r="I1" s="8"/>
      <c r="J1" s="8"/>
      <c r="K1" s="8"/>
      <c r="L1" s="8"/>
      <c r="M1" s="8"/>
      <c r="N1" s="8"/>
      <c r="O1" s="8"/>
      <c r="P1" s="22"/>
    </row>
    <row r="2" spans="1:16" ht="12.75">
      <c r="A2" s="7"/>
      <c r="E2" s="44" t="s">
        <v>106</v>
      </c>
      <c r="F2" s="8"/>
      <c r="G2" s="7"/>
      <c r="H2" s="7"/>
      <c r="I2" s="8"/>
      <c r="J2" s="8"/>
      <c r="K2" s="8"/>
      <c r="L2" s="8"/>
      <c r="M2" s="8"/>
      <c r="N2" s="8"/>
      <c r="O2" s="8"/>
      <c r="P2" s="22"/>
    </row>
    <row r="3" spans="1:16" ht="12.75" customHeight="1">
      <c r="A3" s="3" t="s">
        <v>16</v>
      </c>
      <c r="E3" s="5"/>
      <c r="F3" s="5"/>
      <c r="G3" s="9" t="s">
        <v>6</v>
      </c>
      <c r="H3" s="2">
        <v>0.5104166666666666</v>
      </c>
      <c r="I3" s="10"/>
      <c r="J3" s="11"/>
      <c r="K3" s="12"/>
      <c r="L3" s="5"/>
      <c r="M3" s="12"/>
      <c r="N3" s="12"/>
      <c r="O3" s="5"/>
      <c r="P3" s="28"/>
    </row>
    <row r="4" spans="1:16" ht="12" customHeight="1">
      <c r="A4" s="7"/>
      <c r="B4" s="23" t="s">
        <v>10</v>
      </c>
      <c r="C4" s="70" t="s">
        <v>9</v>
      </c>
      <c r="D4" s="63" t="s">
        <v>8</v>
      </c>
      <c r="E4" s="63" t="s">
        <v>15</v>
      </c>
      <c r="F4" s="13" t="s">
        <v>18</v>
      </c>
      <c r="G4" s="65" t="s">
        <v>20</v>
      </c>
      <c r="H4" s="66"/>
      <c r="I4" s="61" t="s">
        <v>0</v>
      </c>
      <c r="J4" s="67" t="s">
        <v>1</v>
      </c>
      <c r="K4" s="68"/>
      <c r="L4" s="69"/>
      <c r="M4" s="67" t="s">
        <v>2</v>
      </c>
      <c r="N4" s="68"/>
      <c r="O4" s="69"/>
      <c r="P4" s="29" t="s">
        <v>60</v>
      </c>
    </row>
    <row r="5" spans="1:16" ht="12" customHeight="1">
      <c r="A5" s="7"/>
      <c r="B5" s="24" t="s">
        <v>11</v>
      </c>
      <c r="C5" s="71"/>
      <c r="D5" s="64"/>
      <c r="E5" s="64"/>
      <c r="F5" s="42" t="s">
        <v>19</v>
      </c>
      <c r="G5" s="14" t="s">
        <v>19</v>
      </c>
      <c r="H5" s="15" t="s">
        <v>21</v>
      </c>
      <c r="I5" s="62"/>
      <c r="J5" s="16" t="s">
        <v>3</v>
      </c>
      <c r="K5" s="16" t="s">
        <v>4</v>
      </c>
      <c r="L5" s="17" t="s">
        <v>5</v>
      </c>
      <c r="M5" s="16" t="s">
        <v>3</v>
      </c>
      <c r="N5" s="16" t="s">
        <v>4</v>
      </c>
      <c r="O5" s="17" t="s">
        <v>5</v>
      </c>
      <c r="P5" s="30" t="s">
        <v>12</v>
      </c>
    </row>
    <row r="6" spans="1:16" ht="12.75" customHeight="1">
      <c r="A6" s="7"/>
      <c r="B6" s="24">
        <v>364</v>
      </c>
      <c r="C6" s="51" t="s">
        <v>56</v>
      </c>
      <c r="D6" s="52" t="s">
        <v>22</v>
      </c>
      <c r="E6" s="52" t="s">
        <v>30</v>
      </c>
      <c r="F6" s="1">
        <v>0.5797337962962963</v>
      </c>
      <c r="G6" s="18">
        <f aca="true" t="shared" si="0" ref="G6:G14">IF(F6&gt;H$3,F6-H$3,F6+24-H$3)</f>
        <v>0.06931712962962966</v>
      </c>
      <c r="H6" s="19">
        <f aca="true" t="shared" si="1" ref="H6:H14">HOUR(G6)*60*60+MINUTE(G6)*60+SECOND(G6)</f>
        <v>5989</v>
      </c>
      <c r="I6" s="53">
        <v>1.11</v>
      </c>
      <c r="J6" s="19">
        <f aca="true" t="shared" si="2" ref="J6:J14">H6*I6</f>
        <v>6647.790000000001</v>
      </c>
      <c r="K6" s="20">
        <f aca="true" t="shared" si="3" ref="K6:L14">RANK(J6,J$6:J$14,1)</f>
        <v>1</v>
      </c>
      <c r="L6" s="20">
        <f t="shared" si="3"/>
        <v>1</v>
      </c>
      <c r="M6" s="19">
        <f aca="true" t="shared" si="4" ref="M6:M14">H6*I6</f>
        <v>6647.790000000001</v>
      </c>
      <c r="N6" s="20">
        <f aca="true" t="shared" si="5" ref="N6:O14">RANK(M6,M$6:M$14,1)</f>
        <v>1</v>
      </c>
      <c r="O6" s="20">
        <f t="shared" si="5"/>
        <v>1</v>
      </c>
      <c r="P6" s="31">
        <f aca="true" t="shared" si="6" ref="P6:P14">O6*1</f>
        <v>1</v>
      </c>
    </row>
    <row r="7" spans="1:16" ht="12.75" customHeight="1">
      <c r="A7" s="7"/>
      <c r="B7" s="24">
        <v>480</v>
      </c>
      <c r="C7" s="51" t="s">
        <v>52</v>
      </c>
      <c r="D7" s="52" t="s">
        <v>50</v>
      </c>
      <c r="E7" s="52" t="s">
        <v>53</v>
      </c>
      <c r="F7" s="1">
        <v>0.5791203703703703</v>
      </c>
      <c r="G7" s="18">
        <f t="shared" si="0"/>
        <v>0.06870370370370371</v>
      </c>
      <c r="H7" s="19">
        <f t="shared" si="1"/>
        <v>5936</v>
      </c>
      <c r="I7" s="53">
        <v>1.161</v>
      </c>
      <c r="J7" s="19">
        <f t="shared" si="2"/>
        <v>6891.696</v>
      </c>
      <c r="K7" s="20">
        <f t="shared" si="3"/>
        <v>2</v>
      </c>
      <c r="L7" s="20">
        <f t="shared" si="3"/>
        <v>2</v>
      </c>
      <c r="M7" s="19">
        <f t="shared" si="4"/>
        <v>6891.696</v>
      </c>
      <c r="N7" s="20">
        <f t="shared" si="5"/>
        <v>2</v>
      </c>
      <c r="O7" s="20">
        <f t="shared" si="5"/>
        <v>2</v>
      </c>
      <c r="P7" s="31">
        <f t="shared" si="6"/>
        <v>2</v>
      </c>
    </row>
    <row r="8" spans="1:16" ht="12.75" customHeight="1">
      <c r="A8" s="7"/>
      <c r="B8" s="24">
        <v>7400</v>
      </c>
      <c r="C8" s="51" t="s">
        <v>49</v>
      </c>
      <c r="D8" s="52" t="s">
        <v>50</v>
      </c>
      <c r="E8" s="52" t="s">
        <v>51</v>
      </c>
      <c r="F8" s="1">
        <v>0.5794097222222222</v>
      </c>
      <c r="G8" s="18">
        <f t="shared" si="0"/>
        <v>0.06899305555555557</v>
      </c>
      <c r="H8" s="19">
        <f t="shared" si="1"/>
        <v>5961</v>
      </c>
      <c r="I8" s="53">
        <v>1.167</v>
      </c>
      <c r="J8" s="19">
        <f t="shared" si="2"/>
        <v>6956.487</v>
      </c>
      <c r="K8" s="20">
        <f t="shared" si="3"/>
        <v>3</v>
      </c>
      <c r="L8" s="20">
        <f t="shared" si="3"/>
        <v>3</v>
      </c>
      <c r="M8" s="19">
        <f t="shared" si="4"/>
        <v>6956.487</v>
      </c>
      <c r="N8" s="20">
        <f t="shared" si="5"/>
        <v>3</v>
      </c>
      <c r="O8" s="20">
        <f t="shared" si="5"/>
        <v>3</v>
      </c>
      <c r="P8" s="31">
        <f t="shared" si="6"/>
        <v>3</v>
      </c>
    </row>
    <row r="9" spans="1:16" ht="12.75" customHeight="1">
      <c r="A9" s="7"/>
      <c r="B9" s="24">
        <v>441</v>
      </c>
      <c r="C9" s="51" t="s">
        <v>57</v>
      </c>
      <c r="D9" s="52" t="s">
        <v>23</v>
      </c>
      <c r="E9" s="52" t="s">
        <v>26</v>
      </c>
      <c r="F9" s="1">
        <v>0.5836574074074073</v>
      </c>
      <c r="G9" s="18">
        <f t="shared" si="0"/>
        <v>0.07324074074074072</v>
      </c>
      <c r="H9" s="19">
        <f t="shared" si="1"/>
        <v>6328</v>
      </c>
      <c r="I9" s="53">
        <v>1.101</v>
      </c>
      <c r="J9" s="19">
        <f t="shared" si="2"/>
        <v>6967.128</v>
      </c>
      <c r="K9" s="20">
        <f t="shared" si="3"/>
        <v>4</v>
      </c>
      <c r="L9" s="20">
        <f t="shared" si="3"/>
        <v>4</v>
      </c>
      <c r="M9" s="19">
        <f t="shared" si="4"/>
        <v>6967.128</v>
      </c>
      <c r="N9" s="20">
        <f t="shared" si="5"/>
        <v>4</v>
      </c>
      <c r="O9" s="20">
        <f t="shared" si="5"/>
        <v>4</v>
      </c>
      <c r="P9" s="31">
        <f t="shared" si="6"/>
        <v>4</v>
      </c>
    </row>
    <row r="10" spans="1:16" ht="12.75" customHeight="1">
      <c r="A10" s="7"/>
      <c r="B10" s="24">
        <v>531</v>
      </c>
      <c r="C10" s="51" t="s">
        <v>24</v>
      </c>
      <c r="D10" s="52" t="s">
        <v>28</v>
      </c>
      <c r="E10" s="52" t="s">
        <v>29</v>
      </c>
      <c r="F10" s="1">
        <v>0.5908449074074075</v>
      </c>
      <c r="G10" s="18">
        <f t="shared" si="0"/>
        <v>0.08042824074074084</v>
      </c>
      <c r="H10" s="19">
        <f t="shared" si="1"/>
        <v>6949</v>
      </c>
      <c r="I10" s="53">
        <v>1.067</v>
      </c>
      <c r="J10" s="19">
        <f t="shared" si="2"/>
        <v>7414.583</v>
      </c>
      <c r="K10" s="20">
        <f t="shared" si="3"/>
        <v>5</v>
      </c>
      <c r="L10" s="20">
        <f t="shared" si="3"/>
        <v>5</v>
      </c>
      <c r="M10" s="19">
        <f t="shared" si="4"/>
        <v>7414.583</v>
      </c>
      <c r="N10" s="20">
        <f t="shared" si="5"/>
        <v>5</v>
      </c>
      <c r="O10" s="20">
        <f t="shared" si="5"/>
        <v>5</v>
      </c>
      <c r="P10" s="31">
        <f t="shared" si="6"/>
        <v>5</v>
      </c>
    </row>
    <row r="11" spans="1:16" ht="12.75" customHeight="1">
      <c r="A11" s="7"/>
      <c r="B11" s="24">
        <v>3131</v>
      </c>
      <c r="C11" s="51" t="s">
        <v>58</v>
      </c>
      <c r="D11" s="52" t="s">
        <v>27</v>
      </c>
      <c r="E11" s="52" t="s">
        <v>59</v>
      </c>
      <c r="F11" s="1">
        <v>0.5900231481481482</v>
      </c>
      <c r="G11" s="18">
        <f t="shared" si="0"/>
        <v>0.07960648148148153</v>
      </c>
      <c r="H11" s="19">
        <f t="shared" si="1"/>
        <v>6878</v>
      </c>
      <c r="I11" s="53">
        <v>1.081</v>
      </c>
      <c r="J11" s="19">
        <f t="shared" si="2"/>
        <v>7435.1179999999995</v>
      </c>
      <c r="K11" s="20">
        <f t="shared" si="3"/>
        <v>6</v>
      </c>
      <c r="L11" s="20">
        <f t="shared" si="3"/>
        <v>6</v>
      </c>
      <c r="M11" s="19">
        <f t="shared" si="4"/>
        <v>7435.1179999999995</v>
      </c>
      <c r="N11" s="20">
        <f t="shared" si="5"/>
        <v>6</v>
      </c>
      <c r="O11" s="20">
        <f t="shared" si="5"/>
        <v>6</v>
      </c>
      <c r="P11" s="31">
        <f t="shared" si="6"/>
        <v>6</v>
      </c>
    </row>
    <row r="12" spans="1:16" ht="12.75" customHeight="1">
      <c r="A12" s="7"/>
      <c r="B12" s="24">
        <v>3043</v>
      </c>
      <c r="C12" s="51" t="s">
        <v>37</v>
      </c>
      <c r="D12" s="52" t="s">
        <v>38</v>
      </c>
      <c r="E12" s="52" t="s">
        <v>39</v>
      </c>
      <c r="F12" s="1">
        <v>0.5912268518518519</v>
      </c>
      <c r="G12" s="18">
        <f t="shared" si="0"/>
        <v>0.08081018518518523</v>
      </c>
      <c r="H12" s="19">
        <f t="shared" si="1"/>
        <v>6982</v>
      </c>
      <c r="I12" s="53">
        <v>1.08</v>
      </c>
      <c r="J12" s="19">
        <f t="shared" si="2"/>
        <v>7540.56</v>
      </c>
      <c r="K12" s="20">
        <f t="shared" si="3"/>
        <v>7</v>
      </c>
      <c r="L12" s="20">
        <f t="shared" si="3"/>
        <v>7</v>
      </c>
      <c r="M12" s="19">
        <f t="shared" si="4"/>
        <v>7540.56</v>
      </c>
      <c r="N12" s="20">
        <f t="shared" si="5"/>
        <v>7</v>
      </c>
      <c r="O12" s="20">
        <f t="shared" si="5"/>
        <v>7</v>
      </c>
      <c r="P12" s="31">
        <f t="shared" si="6"/>
        <v>7</v>
      </c>
    </row>
    <row r="13" spans="1:16" ht="13.5" customHeight="1">
      <c r="A13" s="7"/>
      <c r="B13" s="24">
        <v>300</v>
      </c>
      <c r="C13" s="51" t="s">
        <v>107</v>
      </c>
      <c r="D13" s="52" t="s">
        <v>38</v>
      </c>
      <c r="E13" s="52" t="s">
        <v>108</v>
      </c>
      <c r="F13" s="1">
        <v>0.6004861111111112</v>
      </c>
      <c r="G13" s="18">
        <f t="shared" si="0"/>
        <v>0.09006944444444454</v>
      </c>
      <c r="H13" s="19">
        <f t="shared" si="1"/>
        <v>7782</v>
      </c>
      <c r="I13" s="53">
        <v>1.084</v>
      </c>
      <c r="J13" s="19">
        <f t="shared" si="2"/>
        <v>8435.688</v>
      </c>
      <c r="K13" s="20">
        <f t="shared" si="3"/>
        <v>8</v>
      </c>
      <c r="L13" s="20">
        <f t="shared" si="3"/>
        <v>8</v>
      </c>
      <c r="M13" s="19">
        <f t="shared" si="4"/>
        <v>8435.688</v>
      </c>
      <c r="N13" s="20">
        <f t="shared" si="5"/>
        <v>8</v>
      </c>
      <c r="O13" s="20">
        <f t="shared" si="5"/>
        <v>8</v>
      </c>
      <c r="P13" s="31">
        <f t="shared" si="6"/>
        <v>8</v>
      </c>
    </row>
    <row r="14" spans="1:16" ht="12.75" customHeight="1">
      <c r="A14" s="7"/>
      <c r="B14" s="24">
        <v>11103</v>
      </c>
      <c r="C14" s="51" t="s">
        <v>54</v>
      </c>
      <c r="D14" s="52" t="s">
        <v>47</v>
      </c>
      <c r="E14" s="52" t="s">
        <v>55</v>
      </c>
      <c r="F14" s="33">
        <v>0.5997685185185185</v>
      </c>
      <c r="G14" s="18">
        <f t="shared" si="0"/>
        <v>0.0893518518518519</v>
      </c>
      <c r="H14" s="19">
        <f t="shared" si="1"/>
        <v>7720</v>
      </c>
      <c r="I14" s="53">
        <v>1.126</v>
      </c>
      <c r="J14" s="19">
        <f t="shared" si="2"/>
        <v>8692.72</v>
      </c>
      <c r="K14" s="20">
        <f t="shared" si="3"/>
        <v>9</v>
      </c>
      <c r="L14" s="20">
        <f t="shared" si="3"/>
        <v>9</v>
      </c>
      <c r="M14" s="19">
        <f t="shared" si="4"/>
        <v>8692.72</v>
      </c>
      <c r="N14" s="20">
        <f t="shared" si="5"/>
        <v>9</v>
      </c>
      <c r="O14" s="20">
        <f t="shared" si="5"/>
        <v>9</v>
      </c>
      <c r="P14" s="31">
        <f t="shared" si="6"/>
        <v>9</v>
      </c>
    </row>
    <row r="15" spans="1:16" ht="12.75" customHeight="1">
      <c r="A15" s="3" t="s">
        <v>13</v>
      </c>
      <c r="E15" s="5"/>
      <c r="F15" s="5"/>
      <c r="G15" s="9" t="s">
        <v>6</v>
      </c>
      <c r="H15" s="2">
        <v>0.5069444444444444</v>
      </c>
      <c r="I15" s="10"/>
      <c r="J15" s="11"/>
      <c r="K15" s="12"/>
      <c r="L15" s="5"/>
      <c r="M15" s="12"/>
      <c r="N15" s="12"/>
      <c r="O15" s="5"/>
      <c r="P15" s="28"/>
    </row>
    <row r="16" spans="1:16" ht="12" customHeight="1">
      <c r="A16" s="7"/>
      <c r="B16" s="23" t="s">
        <v>10</v>
      </c>
      <c r="C16" s="70" t="s">
        <v>9</v>
      </c>
      <c r="D16" s="63" t="s">
        <v>8</v>
      </c>
      <c r="E16" s="63" t="s">
        <v>15</v>
      </c>
      <c r="F16" s="13" t="s">
        <v>18</v>
      </c>
      <c r="G16" s="65" t="s">
        <v>20</v>
      </c>
      <c r="H16" s="66"/>
      <c r="I16" s="61" t="s">
        <v>0</v>
      </c>
      <c r="J16" s="67" t="s">
        <v>1</v>
      </c>
      <c r="K16" s="68"/>
      <c r="L16" s="69"/>
      <c r="M16" s="67" t="s">
        <v>2</v>
      </c>
      <c r="N16" s="68"/>
      <c r="O16" s="69"/>
      <c r="P16" s="29" t="s">
        <v>60</v>
      </c>
    </row>
    <row r="17" spans="1:16" ht="12" customHeight="1">
      <c r="A17" s="7"/>
      <c r="B17" s="24" t="s">
        <v>11</v>
      </c>
      <c r="C17" s="71"/>
      <c r="D17" s="72"/>
      <c r="E17" s="72"/>
      <c r="F17" s="42" t="s">
        <v>19</v>
      </c>
      <c r="G17" s="14" t="s">
        <v>19</v>
      </c>
      <c r="H17" s="15" t="s">
        <v>21</v>
      </c>
      <c r="I17" s="62"/>
      <c r="J17" s="16" t="s">
        <v>3</v>
      </c>
      <c r="K17" s="16" t="s">
        <v>4</v>
      </c>
      <c r="L17" s="17" t="s">
        <v>5</v>
      </c>
      <c r="M17" s="16" t="s">
        <v>3</v>
      </c>
      <c r="N17" s="16" t="s">
        <v>4</v>
      </c>
      <c r="O17" s="17" t="s">
        <v>5</v>
      </c>
      <c r="P17" s="30" t="s">
        <v>12</v>
      </c>
    </row>
    <row r="18" spans="1:16" ht="12.75" customHeight="1">
      <c r="A18" s="7"/>
      <c r="B18" s="24">
        <v>105</v>
      </c>
      <c r="C18" s="51" t="s">
        <v>61</v>
      </c>
      <c r="D18" s="52" t="s">
        <v>31</v>
      </c>
      <c r="E18" s="52" t="s">
        <v>62</v>
      </c>
      <c r="F18" s="21">
        <v>0.5839236111111111</v>
      </c>
      <c r="G18" s="18">
        <f aca="true" t="shared" si="7" ref="G18:G23">IF(F18&gt;H$15,F18-H$15,F18+24-H$15)</f>
        <v>0.07697916666666671</v>
      </c>
      <c r="H18" s="19">
        <f aca="true" t="shared" si="8" ref="H18:H23">HOUR(G18)*60*60+MINUTE(G18)*60+SECOND(G18)</f>
        <v>6651</v>
      </c>
      <c r="I18" s="53">
        <v>1.038</v>
      </c>
      <c r="J18" s="19">
        <f aca="true" t="shared" si="9" ref="J18:J23">H18*I18</f>
        <v>6903.738</v>
      </c>
      <c r="K18" s="20">
        <f aca="true" t="shared" si="10" ref="K18:L23">RANK(J18,J$18:J$23,1)</f>
        <v>1</v>
      </c>
      <c r="L18" s="20">
        <f t="shared" si="10"/>
        <v>1</v>
      </c>
      <c r="M18" s="19">
        <f aca="true" t="shared" si="11" ref="M18:M23">H18*I18</f>
        <v>6903.738</v>
      </c>
      <c r="N18" s="20">
        <f aca="true" t="shared" si="12" ref="N18:O23">RANK(M18,M$18:M$23,1)</f>
        <v>1</v>
      </c>
      <c r="O18" s="20">
        <f t="shared" si="12"/>
        <v>1</v>
      </c>
      <c r="P18" s="31">
        <f aca="true" t="shared" si="13" ref="P18:P23">O18*1</f>
        <v>1</v>
      </c>
    </row>
    <row r="19" spans="1:16" ht="12.75" customHeight="1">
      <c r="A19" s="7"/>
      <c r="B19" s="24">
        <v>2035</v>
      </c>
      <c r="C19" s="51" t="s">
        <v>113</v>
      </c>
      <c r="D19" s="52" t="s">
        <v>33</v>
      </c>
      <c r="E19" s="52" t="s">
        <v>34</v>
      </c>
      <c r="F19" s="48">
        <v>0.5864583333333333</v>
      </c>
      <c r="G19" s="18">
        <f t="shared" si="7"/>
        <v>0.07951388888888888</v>
      </c>
      <c r="H19" s="19">
        <f t="shared" si="8"/>
        <v>6870</v>
      </c>
      <c r="I19" s="53">
        <v>1.025</v>
      </c>
      <c r="J19" s="19">
        <f t="shared" si="9"/>
        <v>7041.749999999999</v>
      </c>
      <c r="K19" s="20">
        <f t="shared" si="10"/>
        <v>2</v>
      </c>
      <c r="L19" s="20">
        <f t="shared" si="10"/>
        <v>2</v>
      </c>
      <c r="M19" s="19">
        <f t="shared" si="11"/>
        <v>7041.749999999999</v>
      </c>
      <c r="N19" s="20">
        <f t="shared" si="12"/>
        <v>2</v>
      </c>
      <c r="O19" s="20">
        <f t="shared" si="12"/>
        <v>2</v>
      </c>
      <c r="P19" s="31">
        <f t="shared" si="13"/>
        <v>2</v>
      </c>
    </row>
    <row r="20" spans="1:16" ht="12.75" customHeight="1">
      <c r="A20" s="7"/>
      <c r="B20" s="24">
        <v>1010</v>
      </c>
      <c r="C20" s="51" t="s">
        <v>32</v>
      </c>
      <c r="D20" s="52" t="s">
        <v>31</v>
      </c>
      <c r="E20" s="52" t="s">
        <v>63</v>
      </c>
      <c r="F20" s="48">
        <v>0.5858796296296297</v>
      </c>
      <c r="G20" s="18">
        <f t="shared" si="7"/>
        <v>0.07893518518518527</v>
      </c>
      <c r="H20" s="19">
        <f t="shared" si="8"/>
        <v>6820</v>
      </c>
      <c r="I20" s="53">
        <v>1.04</v>
      </c>
      <c r="J20" s="19">
        <f t="shared" si="9"/>
        <v>7092.8</v>
      </c>
      <c r="K20" s="20">
        <f t="shared" si="10"/>
        <v>3</v>
      </c>
      <c r="L20" s="20">
        <f t="shared" si="10"/>
        <v>3</v>
      </c>
      <c r="M20" s="19">
        <f t="shared" si="11"/>
        <v>7092.8</v>
      </c>
      <c r="N20" s="20">
        <f t="shared" si="12"/>
        <v>3</v>
      </c>
      <c r="O20" s="20">
        <f t="shared" si="12"/>
        <v>3</v>
      </c>
      <c r="P20" s="31">
        <f t="shared" si="13"/>
        <v>3</v>
      </c>
    </row>
    <row r="21" spans="1:16" ht="12.75" customHeight="1">
      <c r="A21" s="7"/>
      <c r="B21" s="24">
        <v>818</v>
      </c>
      <c r="C21" s="51" t="s">
        <v>109</v>
      </c>
      <c r="D21" s="52" t="s">
        <v>33</v>
      </c>
      <c r="E21" s="52" t="s">
        <v>110</v>
      </c>
      <c r="F21" s="48">
        <v>0.5864930555555555</v>
      </c>
      <c r="G21" s="18">
        <f t="shared" si="7"/>
        <v>0.07954861111111111</v>
      </c>
      <c r="H21" s="19">
        <f t="shared" si="8"/>
        <v>6873</v>
      </c>
      <c r="I21" s="53">
        <v>1.033</v>
      </c>
      <c r="J21" s="19">
        <f t="shared" si="9"/>
        <v>7099.808999999999</v>
      </c>
      <c r="K21" s="20">
        <f t="shared" si="10"/>
        <v>4</v>
      </c>
      <c r="L21" s="20">
        <f t="shared" si="10"/>
        <v>4</v>
      </c>
      <c r="M21" s="19">
        <f t="shared" si="11"/>
        <v>7099.808999999999</v>
      </c>
      <c r="N21" s="20">
        <f t="shared" si="12"/>
        <v>4</v>
      </c>
      <c r="O21" s="20">
        <f t="shared" si="12"/>
        <v>4</v>
      </c>
      <c r="P21" s="31">
        <f t="shared" si="13"/>
        <v>4</v>
      </c>
    </row>
    <row r="22" spans="1:16" ht="12.75" customHeight="1">
      <c r="A22" s="7"/>
      <c r="B22" s="24">
        <v>355</v>
      </c>
      <c r="C22" s="51" t="s">
        <v>40</v>
      </c>
      <c r="D22" s="52" t="s">
        <v>64</v>
      </c>
      <c r="E22" s="52" t="s">
        <v>41</v>
      </c>
      <c r="F22" s="21">
        <v>0.5866666666666667</v>
      </c>
      <c r="G22" s="18">
        <f t="shared" si="7"/>
        <v>0.07972222222222225</v>
      </c>
      <c r="H22" s="19">
        <f t="shared" si="8"/>
        <v>6888</v>
      </c>
      <c r="I22" s="53">
        <v>1.033</v>
      </c>
      <c r="J22" s="19">
        <f t="shared" si="9"/>
        <v>7115.303999999999</v>
      </c>
      <c r="K22" s="20">
        <f t="shared" si="10"/>
        <v>5</v>
      </c>
      <c r="L22" s="20">
        <f t="shared" si="10"/>
        <v>5</v>
      </c>
      <c r="M22" s="19">
        <f t="shared" si="11"/>
        <v>7115.303999999999</v>
      </c>
      <c r="N22" s="20">
        <f t="shared" si="12"/>
        <v>5</v>
      </c>
      <c r="O22" s="20">
        <f t="shared" si="12"/>
        <v>5</v>
      </c>
      <c r="P22" s="31">
        <f t="shared" si="13"/>
        <v>5</v>
      </c>
    </row>
    <row r="23" spans="1:16" ht="12.75" customHeight="1">
      <c r="A23" s="7"/>
      <c r="B23" s="24">
        <v>532</v>
      </c>
      <c r="C23" s="51" t="s">
        <v>111</v>
      </c>
      <c r="D23" s="52" t="s">
        <v>31</v>
      </c>
      <c r="E23" s="52" t="s">
        <v>112</v>
      </c>
      <c r="F23" s="21">
        <v>0.5870023148148148</v>
      </c>
      <c r="G23" s="18">
        <f t="shared" si="7"/>
        <v>0.08005787037037038</v>
      </c>
      <c r="H23" s="19">
        <f t="shared" si="8"/>
        <v>6917</v>
      </c>
      <c r="I23" s="53">
        <v>1.039</v>
      </c>
      <c r="J23" s="19">
        <f t="shared" si="9"/>
        <v>7186.763</v>
      </c>
      <c r="K23" s="20">
        <f t="shared" si="10"/>
        <v>6</v>
      </c>
      <c r="L23" s="20">
        <f t="shared" si="10"/>
        <v>6</v>
      </c>
      <c r="M23" s="19">
        <f t="shared" si="11"/>
        <v>7186.763</v>
      </c>
      <c r="N23" s="20">
        <f t="shared" si="12"/>
        <v>6</v>
      </c>
      <c r="O23" s="20">
        <f t="shared" si="12"/>
        <v>6</v>
      </c>
      <c r="P23" s="31">
        <f t="shared" si="13"/>
        <v>6</v>
      </c>
    </row>
    <row r="24" spans="1:16" ht="12.75" customHeight="1">
      <c r="A24" s="3" t="s">
        <v>14</v>
      </c>
      <c r="B24" s="27"/>
      <c r="C24" s="27"/>
      <c r="D24" s="5"/>
      <c r="E24" s="5"/>
      <c r="F24" s="5"/>
      <c r="G24" s="9" t="s">
        <v>6</v>
      </c>
      <c r="H24" s="2">
        <v>0.5034722222222222</v>
      </c>
      <c r="I24" s="10"/>
      <c r="J24" s="11"/>
      <c r="K24" s="12"/>
      <c r="L24" s="5"/>
      <c r="M24" s="12"/>
      <c r="N24" s="12"/>
      <c r="O24" s="5"/>
      <c r="P24" s="28"/>
    </row>
    <row r="25" spans="1:16" ht="12" customHeight="1">
      <c r="A25" s="7"/>
      <c r="B25" s="23" t="s">
        <v>10</v>
      </c>
      <c r="C25" s="70" t="s">
        <v>9</v>
      </c>
      <c r="D25" s="63" t="s">
        <v>8</v>
      </c>
      <c r="E25" s="63" t="s">
        <v>15</v>
      </c>
      <c r="F25" s="13" t="s">
        <v>18</v>
      </c>
      <c r="G25" s="65" t="s">
        <v>20</v>
      </c>
      <c r="H25" s="66"/>
      <c r="I25" s="61" t="s">
        <v>0</v>
      </c>
      <c r="J25" s="67" t="s">
        <v>1</v>
      </c>
      <c r="K25" s="68"/>
      <c r="L25" s="69"/>
      <c r="M25" s="67" t="s">
        <v>2</v>
      </c>
      <c r="N25" s="68"/>
      <c r="O25" s="69"/>
      <c r="P25" s="29" t="s">
        <v>60</v>
      </c>
    </row>
    <row r="26" spans="1:16" ht="12" customHeight="1">
      <c r="A26" s="7"/>
      <c r="B26" s="24" t="s">
        <v>11</v>
      </c>
      <c r="C26" s="71"/>
      <c r="D26" s="64"/>
      <c r="E26" s="64"/>
      <c r="F26" s="42" t="s">
        <v>19</v>
      </c>
      <c r="G26" s="14" t="s">
        <v>19</v>
      </c>
      <c r="H26" s="15" t="s">
        <v>21</v>
      </c>
      <c r="I26" s="62"/>
      <c r="J26" s="16" t="s">
        <v>3</v>
      </c>
      <c r="K26" s="16" t="s">
        <v>4</v>
      </c>
      <c r="L26" s="17" t="s">
        <v>5</v>
      </c>
      <c r="M26" s="16" t="s">
        <v>3</v>
      </c>
      <c r="N26" s="16" t="s">
        <v>4</v>
      </c>
      <c r="O26" s="17" t="s">
        <v>5</v>
      </c>
      <c r="P26" s="30" t="s">
        <v>12</v>
      </c>
    </row>
    <row r="27" spans="1:16" ht="12.75" customHeight="1">
      <c r="A27" s="7"/>
      <c r="B27" s="54">
        <v>3470</v>
      </c>
      <c r="C27" s="51" t="s">
        <v>76</v>
      </c>
      <c r="D27" s="52" t="s">
        <v>35</v>
      </c>
      <c r="E27" s="52" t="s">
        <v>77</v>
      </c>
      <c r="F27" s="21">
        <v>0.5757754629629629</v>
      </c>
      <c r="G27" s="18">
        <f aca="true" t="shared" si="14" ref="G27:G36">IF(F27&gt;H$24,F27-H$24,F27+24-H$24)</f>
        <v>0.07230324074074068</v>
      </c>
      <c r="H27" s="19">
        <f aca="true" t="shared" si="15" ref="H27:H36">HOUR(G27)*60*60+MINUTE(G27)*60+SECOND(G27)</f>
        <v>6247</v>
      </c>
      <c r="I27" s="53">
        <v>1.002</v>
      </c>
      <c r="J27" s="19">
        <f aca="true" t="shared" si="16" ref="J27:J36">H27*I27</f>
        <v>6259.494</v>
      </c>
      <c r="K27" s="20">
        <f aca="true" t="shared" si="17" ref="K27:K36">RANK(J27,J$27:J$41,1)</f>
        <v>1</v>
      </c>
      <c r="L27" s="20">
        <f aca="true" t="shared" si="18" ref="L27:L36">RANK(K27,K$27:K$38,1)</f>
        <v>1</v>
      </c>
      <c r="M27" s="19">
        <f aca="true" t="shared" si="19" ref="M27:M36">H27*I27</f>
        <v>6259.494</v>
      </c>
      <c r="N27" s="20">
        <f aca="true" t="shared" si="20" ref="N27:O36">RANK(M27,M$27:M$38,1)</f>
        <v>1</v>
      </c>
      <c r="O27" s="20">
        <f t="shared" si="20"/>
        <v>1</v>
      </c>
      <c r="P27" s="31">
        <f aca="true" t="shared" si="21" ref="P27:P36">O27*1</f>
        <v>1</v>
      </c>
    </row>
    <row r="28" spans="1:16" ht="12.75" customHeight="1">
      <c r="A28" s="7"/>
      <c r="B28" s="54">
        <v>1987</v>
      </c>
      <c r="C28" s="51" t="s">
        <v>78</v>
      </c>
      <c r="D28" s="52" t="s">
        <v>35</v>
      </c>
      <c r="E28" s="52" t="s">
        <v>36</v>
      </c>
      <c r="F28" s="21">
        <v>0.5762268518518519</v>
      </c>
      <c r="G28" s="18">
        <f t="shared" si="14"/>
        <v>0.07275462962962964</v>
      </c>
      <c r="H28" s="19">
        <f t="shared" si="15"/>
        <v>6286</v>
      </c>
      <c r="I28" s="53">
        <v>1</v>
      </c>
      <c r="J28" s="19">
        <f t="shared" si="16"/>
        <v>6286</v>
      </c>
      <c r="K28" s="20">
        <f t="shared" si="17"/>
        <v>2</v>
      </c>
      <c r="L28" s="20">
        <f t="shared" si="18"/>
        <v>2</v>
      </c>
      <c r="M28" s="19">
        <f t="shared" si="19"/>
        <v>6286</v>
      </c>
      <c r="N28" s="20">
        <f t="shared" si="20"/>
        <v>2</v>
      </c>
      <c r="O28" s="20">
        <f t="shared" si="20"/>
        <v>2</v>
      </c>
      <c r="P28" s="31">
        <f t="shared" si="21"/>
        <v>2</v>
      </c>
    </row>
    <row r="29" spans="1:16" ht="12.75" customHeight="1">
      <c r="A29" s="7"/>
      <c r="B29" s="54">
        <v>2150</v>
      </c>
      <c r="C29" s="51" t="s">
        <v>71</v>
      </c>
      <c r="D29" s="52" t="s">
        <v>72</v>
      </c>
      <c r="E29" s="52" t="s">
        <v>73</v>
      </c>
      <c r="F29" s="21">
        <v>0.5765972222222222</v>
      </c>
      <c r="G29" s="18">
        <f t="shared" si="14"/>
        <v>0.073125</v>
      </c>
      <c r="H29" s="19">
        <f t="shared" si="15"/>
        <v>6318</v>
      </c>
      <c r="I29" s="53">
        <v>1.01</v>
      </c>
      <c r="J29" s="19">
        <f t="shared" si="16"/>
        <v>6381.18</v>
      </c>
      <c r="K29" s="20">
        <f t="shared" si="17"/>
        <v>3</v>
      </c>
      <c r="L29" s="20">
        <f t="shared" si="18"/>
        <v>3</v>
      </c>
      <c r="M29" s="19">
        <f t="shared" si="19"/>
        <v>6381.18</v>
      </c>
      <c r="N29" s="20">
        <f t="shared" si="20"/>
        <v>3</v>
      </c>
      <c r="O29" s="20">
        <f t="shared" si="20"/>
        <v>3</v>
      </c>
      <c r="P29" s="31">
        <f t="shared" si="21"/>
        <v>3</v>
      </c>
    </row>
    <row r="30" spans="1:16" ht="12.75" customHeight="1">
      <c r="A30" s="7"/>
      <c r="B30" s="54" t="s">
        <v>114</v>
      </c>
      <c r="C30" s="51" t="s">
        <v>68</v>
      </c>
      <c r="D30" s="52" t="s">
        <v>69</v>
      </c>
      <c r="E30" s="52" t="s">
        <v>70</v>
      </c>
      <c r="F30" s="21">
        <v>0.5766319444444444</v>
      </c>
      <c r="G30" s="18">
        <f t="shared" si="14"/>
        <v>0.07315972222222222</v>
      </c>
      <c r="H30" s="19">
        <f t="shared" si="15"/>
        <v>6321</v>
      </c>
      <c r="I30" s="53">
        <v>1.017</v>
      </c>
      <c r="J30" s="19">
        <f t="shared" si="16"/>
        <v>6428.456999999999</v>
      </c>
      <c r="K30" s="20">
        <f t="shared" si="17"/>
        <v>4</v>
      </c>
      <c r="L30" s="20">
        <f t="shared" si="18"/>
        <v>4</v>
      </c>
      <c r="M30" s="19">
        <f t="shared" si="19"/>
        <v>6428.456999999999</v>
      </c>
      <c r="N30" s="20">
        <f t="shared" si="20"/>
        <v>4</v>
      </c>
      <c r="O30" s="20">
        <f t="shared" si="20"/>
        <v>4</v>
      </c>
      <c r="P30" s="31">
        <f t="shared" si="21"/>
        <v>4</v>
      </c>
    </row>
    <row r="31" spans="1:16" ht="12.75" customHeight="1">
      <c r="A31" s="7"/>
      <c r="B31" s="54">
        <v>9939</v>
      </c>
      <c r="C31" s="51" t="s">
        <v>80</v>
      </c>
      <c r="D31" s="52" t="s">
        <v>35</v>
      </c>
      <c r="E31" s="52" t="s">
        <v>81</v>
      </c>
      <c r="F31" s="33">
        <v>0.5780671296296297</v>
      </c>
      <c r="G31" s="18">
        <f t="shared" si="14"/>
        <v>0.07459490740740748</v>
      </c>
      <c r="H31" s="19">
        <f t="shared" si="15"/>
        <v>6445</v>
      </c>
      <c r="I31" s="53">
        <v>0.998</v>
      </c>
      <c r="J31" s="19">
        <f t="shared" si="16"/>
        <v>6432.11</v>
      </c>
      <c r="K31" s="20">
        <f t="shared" si="17"/>
        <v>5</v>
      </c>
      <c r="L31" s="20">
        <f t="shared" si="18"/>
        <v>5</v>
      </c>
      <c r="M31" s="19">
        <f t="shared" si="19"/>
        <v>6432.11</v>
      </c>
      <c r="N31" s="20">
        <f t="shared" si="20"/>
        <v>5</v>
      </c>
      <c r="O31" s="20">
        <f t="shared" si="20"/>
        <v>5</v>
      </c>
      <c r="P31" s="31">
        <f t="shared" si="21"/>
        <v>5</v>
      </c>
    </row>
    <row r="32" spans="1:16" ht="12.75" customHeight="1">
      <c r="A32" s="7"/>
      <c r="B32" s="54">
        <v>481</v>
      </c>
      <c r="C32" s="51" t="s">
        <v>65</v>
      </c>
      <c r="D32" s="52" t="s">
        <v>66</v>
      </c>
      <c r="E32" s="52" t="s">
        <v>67</v>
      </c>
      <c r="F32" s="21">
        <v>0.5766203703703704</v>
      </c>
      <c r="G32" s="18">
        <f t="shared" si="14"/>
        <v>0.07314814814814818</v>
      </c>
      <c r="H32" s="19">
        <f t="shared" si="15"/>
        <v>6320</v>
      </c>
      <c r="I32" s="53">
        <v>1.02</v>
      </c>
      <c r="J32" s="19">
        <f t="shared" si="16"/>
        <v>6446.400000000001</v>
      </c>
      <c r="K32" s="20">
        <f t="shared" si="17"/>
        <v>6</v>
      </c>
      <c r="L32" s="20">
        <f t="shared" si="18"/>
        <v>6</v>
      </c>
      <c r="M32" s="19">
        <f t="shared" si="19"/>
        <v>6446.400000000001</v>
      </c>
      <c r="N32" s="20">
        <f t="shared" si="20"/>
        <v>6</v>
      </c>
      <c r="O32" s="20">
        <f t="shared" si="20"/>
        <v>6</v>
      </c>
      <c r="P32" s="31">
        <f t="shared" si="21"/>
        <v>6</v>
      </c>
    </row>
    <row r="33" spans="1:16" ht="12.75" customHeight="1">
      <c r="A33" s="7"/>
      <c r="B33" s="54">
        <v>582</v>
      </c>
      <c r="C33" s="51" t="s">
        <v>84</v>
      </c>
      <c r="D33" s="52" t="s">
        <v>85</v>
      </c>
      <c r="E33" s="52" t="s">
        <v>86</v>
      </c>
      <c r="F33" s="21">
        <v>0.5796296296296296</v>
      </c>
      <c r="G33" s="18">
        <f t="shared" si="14"/>
        <v>0.0761574074074074</v>
      </c>
      <c r="H33" s="19">
        <f t="shared" si="15"/>
        <v>6580</v>
      </c>
      <c r="I33" s="53">
        <v>0.987</v>
      </c>
      <c r="J33" s="19">
        <f t="shared" si="16"/>
        <v>6494.46</v>
      </c>
      <c r="K33" s="20">
        <f t="shared" si="17"/>
        <v>7</v>
      </c>
      <c r="L33" s="20">
        <f t="shared" si="18"/>
        <v>7</v>
      </c>
      <c r="M33" s="19">
        <f t="shared" si="19"/>
        <v>6494.46</v>
      </c>
      <c r="N33" s="20">
        <f t="shared" si="20"/>
        <v>7</v>
      </c>
      <c r="O33" s="20">
        <f t="shared" si="20"/>
        <v>7</v>
      </c>
      <c r="P33" s="31">
        <f t="shared" si="21"/>
        <v>7</v>
      </c>
    </row>
    <row r="34" spans="1:16" ht="12.75" customHeight="1">
      <c r="A34" s="7"/>
      <c r="B34" s="54">
        <v>1344</v>
      </c>
      <c r="C34" s="51" t="s">
        <v>79</v>
      </c>
      <c r="D34" s="52" t="s">
        <v>35</v>
      </c>
      <c r="E34" s="52" t="s">
        <v>118</v>
      </c>
      <c r="F34" s="21">
        <v>0.5787268518518519</v>
      </c>
      <c r="G34" s="18">
        <f t="shared" si="14"/>
        <v>0.0752546296296297</v>
      </c>
      <c r="H34" s="19">
        <f t="shared" si="15"/>
        <v>6502</v>
      </c>
      <c r="I34" s="53">
        <v>1</v>
      </c>
      <c r="J34" s="19">
        <f t="shared" si="16"/>
        <v>6502</v>
      </c>
      <c r="K34" s="20">
        <f t="shared" si="17"/>
        <v>8</v>
      </c>
      <c r="L34" s="20">
        <f t="shared" si="18"/>
        <v>8</v>
      </c>
      <c r="M34" s="19">
        <f t="shared" si="19"/>
        <v>6502</v>
      </c>
      <c r="N34" s="20">
        <f t="shared" si="20"/>
        <v>8</v>
      </c>
      <c r="O34" s="20">
        <f t="shared" si="20"/>
        <v>8</v>
      </c>
      <c r="P34" s="31">
        <f t="shared" si="21"/>
        <v>8</v>
      </c>
    </row>
    <row r="35" spans="1:16" ht="12.75" customHeight="1">
      <c r="A35" s="7"/>
      <c r="B35" s="54">
        <v>3401</v>
      </c>
      <c r="C35" s="51" t="s">
        <v>87</v>
      </c>
      <c r="D35" s="52" t="s">
        <v>88</v>
      </c>
      <c r="E35" s="52" t="s">
        <v>89</v>
      </c>
      <c r="F35" s="21">
        <v>0.5807986111111111</v>
      </c>
      <c r="G35" s="18">
        <f t="shared" si="14"/>
        <v>0.07732638888888888</v>
      </c>
      <c r="H35" s="19">
        <f t="shared" si="15"/>
        <v>6681</v>
      </c>
      <c r="I35" s="53">
        <v>0.981</v>
      </c>
      <c r="J35" s="19">
        <f t="shared" si="16"/>
        <v>6554.061</v>
      </c>
      <c r="K35" s="20">
        <f t="shared" si="17"/>
        <v>9</v>
      </c>
      <c r="L35" s="20">
        <f t="shared" si="18"/>
        <v>9</v>
      </c>
      <c r="M35" s="19">
        <f t="shared" si="19"/>
        <v>6554.061</v>
      </c>
      <c r="N35" s="20">
        <f t="shared" si="20"/>
        <v>9</v>
      </c>
      <c r="O35" s="20">
        <f t="shared" si="20"/>
        <v>9</v>
      </c>
      <c r="P35" s="31">
        <f t="shared" si="21"/>
        <v>9</v>
      </c>
    </row>
    <row r="36" spans="1:16" ht="12.75" customHeight="1">
      <c r="A36" s="7"/>
      <c r="B36" s="54">
        <v>2030</v>
      </c>
      <c r="C36" s="51" t="s">
        <v>43</v>
      </c>
      <c r="D36" s="52" t="s">
        <v>44</v>
      </c>
      <c r="E36" s="52" t="s">
        <v>45</v>
      </c>
      <c r="F36" s="21">
        <v>0.5817476851851852</v>
      </c>
      <c r="G36" s="18">
        <f t="shared" si="14"/>
        <v>0.07827546296296295</v>
      </c>
      <c r="H36" s="19">
        <f t="shared" si="15"/>
        <v>6763</v>
      </c>
      <c r="I36" s="53">
        <v>1</v>
      </c>
      <c r="J36" s="19">
        <f t="shared" si="16"/>
        <v>6763</v>
      </c>
      <c r="K36" s="20">
        <f t="shared" si="17"/>
        <v>10</v>
      </c>
      <c r="L36" s="20">
        <f t="shared" si="18"/>
        <v>10</v>
      </c>
      <c r="M36" s="19">
        <f t="shared" si="19"/>
        <v>6763</v>
      </c>
      <c r="N36" s="20">
        <f t="shared" si="20"/>
        <v>10</v>
      </c>
      <c r="O36" s="20">
        <f t="shared" si="20"/>
        <v>10</v>
      </c>
      <c r="P36" s="31">
        <f t="shared" si="21"/>
        <v>10</v>
      </c>
    </row>
    <row r="37" spans="1:16" ht="12.75" customHeight="1">
      <c r="A37" s="7"/>
      <c r="B37" s="54">
        <v>2008</v>
      </c>
      <c r="C37" s="51" t="s">
        <v>74</v>
      </c>
      <c r="D37" s="52" t="s">
        <v>35</v>
      </c>
      <c r="E37" s="52" t="s">
        <v>75</v>
      </c>
      <c r="F37" s="21">
        <v>0.5832638888888889</v>
      </c>
      <c r="G37" s="18">
        <f>IF(F37&gt;H$24,F37-H$24,F37+24-H$24)</f>
        <v>0.0797916666666667</v>
      </c>
      <c r="H37" s="19">
        <f>HOUR(G37)*60*60+MINUTE(G37)*60+SECOND(G37)</f>
        <v>6894</v>
      </c>
      <c r="I37" s="53">
        <v>1.004</v>
      </c>
      <c r="J37" s="19">
        <f>H37*I37</f>
        <v>6921.576</v>
      </c>
      <c r="K37" s="20">
        <f>RANK(J37,J$27:J$41,1)</f>
        <v>11</v>
      </c>
      <c r="L37" s="20">
        <f>RANK(K37,K$27:K$38,1)</f>
        <v>11</v>
      </c>
      <c r="M37" s="19">
        <f>H37*I37</f>
        <v>6921.576</v>
      </c>
      <c r="N37" s="20">
        <f>RANK(M37,M$27:M$38,1)</f>
        <v>11</v>
      </c>
      <c r="O37" s="20">
        <f>RANK(N37,N$27:N$38,1)</f>
        <v>11</v>
      </c>
      <c r="P37" s="31">
        <f>O37*1</f>
        <v>11</v>
      </c>
    </row>
    <row r="38" spans="1:16" ht="12.75" customHeight="1">
      <c r="A38" s="7"/>
      <c r="B38" s="54">
        <v>2901</v>
      </c>
      <c r="C38" s="51" t="s">
        <v>82</v>
      </c>
      <c r="D38" s="52" t="s">
        <v>83</v>
      </c>
      <c r="E38" s="52" t="s">
        <v>42</v>
      </c>
      <c r="F38" s="21">
        <v>0.5845949074074074</v>
      </c>
      <c r="G38" s="18">
        <f>IF(F38&gt;H$24,F38-H$24,F38+24-H$24)</f>
        <v>0.08112268518518517</v>
      </c>
      <c r="H38" s="19">
        <f>HOUR(G38)*60*60+MINUTE(G38)*60+SECOND(G38)</f>
        <v>7009</v>
      </c>
      <c r="I38" s="53">
        <v>0.989</v>
      </c>
      <c r="J38" s="19">
        <f>H38*I38</f>
        <v>6931.901</v>
      </c>
      <c r="K38" s="20">
        <f>RANK(J38,J$27:J$38,1)</f>
        <v>12</v>
      </c>
      <c r="L38" s="20">
        <f>RANK(K38,K$27:K$38,1)</f>
        <v>12</v>
      </c>
      <c r="M38" s="19">
        <f>H38*I38</f>
        <v>6931.901</v>
      </c>
      <c r="N38" s="20">
        <f>RANK(M38,M$27:M$38,1)</f>
        <v>12</v>
      </c>
      <c r="O38" s="20">
        <f>RANK(N38,N$27:N$38,1)</f>
        <v>12</v>
      </c>
      <c r="P38" s="31">
        <f>O38*1</f>
        <v>12</v>
      </c>
    </row>
    <row r="39" spans="1:16" ht="12.75" customHeight="1">
      <c r="A39" s="3" t="s">
        <v>25</v>
      </c>
      <c r="D39" s="5"/>
      <c r="E39" s="5"/>
      <c r="F39" s="5"/>
      <c r="G39" s="9" t="s">
        <v>6</v>
      </c>
      <c r="H39" s="2">
        <v>0.5</v>
      </c>
      <c r="I39" s="10"/>
      <c r="J39" s="11"/>
      <c r="K39" s="12"/>
      <c r="L39" s="5"/>
      <c r="M39" s="12"/>
      <c r="N39" s="12"/>
      <c r="O39" s="5"/>
      <c r="P39" s="28"/>
    </row>
    <row r="40" spans="1:16" ht="12" customHeight="1">
      <c r="A40" s="7"/>
      <c r="B40" s="23" t="s">
        <v>10</v>
      </c>
      <c r="C40" s="70" t="s">
        <v>9</v>
      </c>
      <c r="D40" s="63" t="s">
        <v>8</v>
      </c>
      <c r="E40" s="63" t="s">
        <v>15</v>
      </c>
      <c r="F40" s="13" t="s">
        <v>18</v>
      </c>
      <c r="G40" s="65" t="s">
        <v>20</v>
      </c>
      <c r="H40" s="66"/>
      <c r="I40" s="61" t="s">
        <v>0</v>
      </c>
      <c r="J40" s="67" t="s">
        <v>1</v>
      </c>
      <c r="K40" s="68"/>
      <c r="L40" s="69"/>
      <c r="M40" s="67" t="s">
        <v>2</v>
      </c>
      <c r="N40" s="68"/>
      <c r="O40" s="69"/>
      <c r="P40" s="29" t="s">
        <v>60</v>
      </c>
    </row>
    <row r="41" spans="1:16" ht="12" customHeight="1">
      <c r="A41" s="7"/>
      <c r="B41" s="24" t="s">
        <v>11</v>
      </c>
      <c r="C41" s="71"/>
      <c r="D41" s="72"/>
      <c r="E41" s="72"/>
      <c r="F41" s="42" t="s">
        <v>19</v>
      </c>
      <c r="G41" s="14" t="s">
        <v>19</v>
      </c>
      <c r="H41" s="15" t="s">
        <v>21</v>
      </c>
      <c r="I41" s="62"/>
      <c r="J41" s="16" t="s">
        <v>3</v>
      </c>
      <c r="K41" s="16" t="s">
        <v>4</v>
      </c>
      <c r="L41" s="17" t="s">
        <v>5</v>
      </c>
      <c r="M41" s="16" t="s">
        <v>3</v>
      </c>
      <c r="N41" s="16" t="s">
        <v>4</v>
      </c>
      <c r="O41" s="17" t="s">
        <v>5</v>
      </c>
      <c r="P41" s="30" t="s">
        <v>12</v>
      </c>
    </row>
    <row r="42" spans="1:16" ht="12.75" customHeight="1">
      <c r="A42" s="7"/>
      <c r="B42" s="24">
        <v>277</v>
      </c>
      <c r="C42" s="51" t="s">
        <v>103</v>
      </c>
      <c r="D42" s="59" t="s">
        <v>104</v>
      </c>
      <c r="E42" s="51" t="s">
        <v>105</v>
      </c>
      <c r="F42" s="21">
        <v>0.5780902777777778</v>
      </c>
      <c r="G42" s="18">
        <f>IF(F42&gt;H$39,F42-H$39,F42+24-H$39)</f>
        <v>0.07809027777777777</v>
      </c>
      <c r="H42" s="19">
        <f>HOUR(G42)*60*60+MINUTE(G42)*60+SECOND(G42)</f>
        <v>6747</v>
      </c>
      <c r="I42" s="56">
        <v>0.942</v>
      </c>
      <c r="J42" s="19">
        <f>H42*I42</f>
        <v>6355.674</v>
      </c>
      <c r="K42" s="20">
        <f aca="true" t="shared" si="22" ref="K42:L46">RANK(J42,J$42:J$47,1)</f>
        <v>1</v>
      </c>
      <c r="L42" s="20">
        <f t="shared" si="22"/>
        <v>1</v>
      </c>
      <c r="M42" s="19">
        <f>H42*I42</f>
        <v>6355.674</v>
      </c>
      <c r="N42" s="20">
        <f aca="true" t="shared" si="23" ref="N42:O46">RANK(M42,M$42:M$47,1)</f>
        <v>1</v>
      </c>
      <c r="O42" s="20">
        <f t="shared" si="23"/>
        <v>1</v>
      </c>
      <c r="P42" s="31">
        <f aca="true" t="shared" si="24" ref="P42:P47">O42*1</f>
        <v>1</v>
      </c>
    </row>
    <row r="43" spans="1:16" ht="12.75" customHeight="1">
      <c r="A43" s="7"/>
      <c r="B43" s="24">
        <v>351</v>
      </c>
      <c r="C43" s="51" t="s">
        <v>101</v>
      </c>
      <c r="D43" s="59" t="s">
        <v>22</v>
      </c>
      <c r="E43" s="52" t="s">
        <v>102</v>
      </c>
      <c r="F43" s="21">
        <v>0.5834259259259259</v>
      </c>
      <c r="G43" s="18">
        <f>IF(F43&gt;H$39,F43-H$39,F43+24-H$39)</f>
        <v>0.0834259259259259</v>
      </c>
      <c r="H43" s="19">
        <f>HOUR(G43)*60*60+MINUTE(G43)*60+SECOND(G43)</f>
        <v>7208</v>
      </c>
      <c r="I43" s="56">
        <v>0.905</v>
      </c>
      <c r="J43" s="19">
        <f>H43*I43</f>
        <v>6523.24</v>
      </c>
      <c r="K43" s="20">
        <f t="shared" si="22"/>
        <v>2</v>
      </c>
      <c r="L43" s="20">
        <f t="shared" si="22"/>
        <v>2</v>
      </c>
      <c r="M43" s="19">
        <f>H43*I43</f>
        <v>6523.24</v>
      </c>
      <c r="N43" s="20">
        <f t="shared" si="23"/>
        <v>2</v>
      </c>
      <c r="O43" s="20">
        <f t="shared" si="23"/>
        <v>2</v>
      </c>
      <c r="P43" s="31">
        <f t="shared" si="24"/>
        <v>2</v>
      </c>
    </row>
    <row r="44" spans="1:16" ht="12.75" customHeight="1">
      <c r="A44" s="7"/>
      <c r="B44" s="24">
        <v>4044</v>
      </c>
      <c r="C44" s="51" t="s">
        <v>98</v>
      </c>
      <c r="D44" s="51" t="s">
        <v>99</v>
      </c>
      <c r="E44" s="52" t="s">
        <v>100</v>
      </c>
      <c r="F44" s="21">
        <v>0.592662037037037</v>
      </c>
      <c r="G44" s="18">
        <f>IF(F44&gt;H$39,F44-H$39,F44+24-H$39)</f>
        <v>0.09266203703703701</v>
      </c>
      <c r="H44" s="19">
        <f>HOUR(G44)*60*60+MINUTE(G44)*60+SECOND(G44)</f>
        <v>8006</v>
      </c>
      <c r="I44" s="57">
        <v>0.868</v>
      </c>
      <c r="J44" s="19">
        <f>H44*I44</f>
        <v>6949.208</v>
      </c>
      <c r="K44" s="20">
        <f t="shared" si="22"/>
        <v>3</v>
      </c>
      <c r="L44" s="20">
        <f t="shared" si="22"/>
        <v>3</v>
      </c>
      <c r="M44" s="19">
        <f>H44*I44</f>
        <v>6949.208</v>
      </c>
      <c r="N44" s="20">
        <f t="shared" si="23"/>
        <v>3</v>
      </c>
      <c r="O44" s="20">
        <f t="shared" si="23"/>
        <v>3</v>
      </c>
      <c r="P44" s="31">
        <f t="shared" si="24"/>
        <v>3</v>
      </c>
    </row>
    <row r="45" spans="1:16" ht="12.75" customHeight="1">
      <c r="A45" s="7"/>
      <c r="B45" s="24">
        <v>31907</v>
      </c>
      <c r="C45" s="51" t="s">
        <v>93</v>
      </c>
      <c r="D45" s="59" t="s">
        <v>46</v>
      </c>
      <c r="E45" s="52" t="s">
        <v>94</v>
      </c>
      <c r="F45" s="21">
        <v>0.5849305555555556</v>
      </c>
      <c r="G45" s="18">
        <f>IF(F45&gt;H$39,F45-H$39,F45+24-H$39)</f>
        <v>0.08493055555555562</v>
      </c>
      <c r="H45" s="19">
        <f>HOUR(G45)*60*60+MINUTE(G45)*60+SECOND(G45)</f>
        <v>7338</v>
      </c>
      <c r="I45" s="56">
        <v>0.96</v>
      </c>
      <c r="J45" s="19">
        <f>H45*I45</f>
        <v>7044.48</v>
      </c>
      <c r="K45" s="20">
        <f t="shared" si="22"/>
        <v>4</v>
      </c>
      <c r="L45" s="20">
        <f t="shared" si="22"/>
        <v>4</v>
      </c>
      <c r="M45" s="19">
        <f>H45*I45</f>
        <v>7044.48</v>
      </c>
      <c r="N45" s="20">
        <f t="shared" si="23"/>
        <v>4</v>
      </c>
      <c r="O45" s="20">
        <f t="shared" si="23"/>
        <v>4</v>
      </c>
      <c r="P45" s="31">
        <f t="shared" si="24"/>
        <v>4</v>
      </c>
    </row>
    <row r="46" spans="1:16" ht="12.75" customHeight="1">
      <c r="A46" s="7"/>
      <c r="B46" s="24">
        <v>6436</v>
      </c>
      <c r="C46" s="51" t="s">
        <v>95</v>
      </c>
      <c r="D46" s="59" t="s">
        <v>96</v>
      </c>
      <c r="E46" s="52" t="s">
        <v>97</v>
      </c>
      <c r="F46" s="21">
        <v>0.5898958333333334</v>
      </c>
      <c r="G46" s="18">
        <f>IF(F46&gt;H$39,F46-H$39,F46+24-H$39)</f>
        <v>0.0898958333333334</v>
      </c>
      <c r="H46" s="19">
        <f>HOUR(G46)*60*60+MINUTE(G46)*60+SECOND(G46)</f>
        <v>7767</v>
      </c>
      <c r="I46" s="56">
        <v>0.956</v>
      </c>
      <c r="J46" s="19">
        <f>H46*I46</f>
        <v>7425.2519999999995</v>
      </c>
      <c r="K46" s="20">
        <f t="shared" si="22"/>
        <v>5</v>
      </c>
      <c r="L46" s="20">
        <f t="shared" si="22"/>
        <v>5</v>
      </c>
      <c r="M46" s="19">
        <f>H46*I46</f>
        <v>7425.2519999999995</v>
      </c>
      <c r="N46" s="20">
        <f t="shared" si="23"/>
        <v>5</v>
      </c>
      <c r="O46" s="20">
        <f t="shared" si="23"/>
        <v>5</v>
      </c>
      <c r="P46" s="31">
        <f t="shared" si="24"/>
        <v>5</v>
      </c>
    </row>
    <row r="47" spans="1:16" ht="12.75" customHeight="1">
      <c r="A47" s="7"/>
      <c r="B47" s="55">
        <v>348</v>
      </c>
      <c r="C47" s="52" t="s">
        <v>90</v>
      </c>
      <c r="D47" s="60" t="s">
        <v>91</v>
      </c>
      <c r="E47" s="60" t="s">
        <v>92</v>
      </c>
      <c r="F47" s="21" t="s">
        <v>115</v>
      </c>
      <c r="G47" s="18" t="s">
        <v>116</v>
      </c>
      <c r="H47" s="19" t="s">
        <v>116</v>
      </c>
      <c r="I47" s="58">
        <v>0.968</v>
      </c>
      <c r="J47" s="19" t="s">
        <v>115</v>
      </c>
      <c r="K47" s="20" t="s">
        <v>116</v>
      </c>
      <c r="L47" s="20">
        <v>7</v>
      </c>
      <c r="M47" s="19" t="s">
        <v>115</v>
      </c>
      <c r="N47" s="20" t="s">
        <v>116</v>
      </c>
      <c r="O47" s="20">
        <v>7</v>
      </c>
      <c r="P47" s="31">
        <f t="shared" si="24"/>
        <v>7</v>
      </c>
    </row>
    <row r="48" spans="2:13" ht="12.75">
      <c r="B48" s="45"/>
      <c r="M48" s="26" t="s">
        <v>7</v>
      </c>
    </row>
    <row r="49" spans="1:17" s="6" customFormat="1" ht="12" customHeight="1">
      <c r="A49" s="34"/>
      <c r="B49" s="47" t="s">
        <v>17</v>
      </c>
      <c r="C49" s="4"/>
      <c r="D49" s="25"/>
      <c r="E49" s="25"/>
      <c r="F49" s="35"/>
      <c r="G49" s="36"/>
      <c r="H49" s="37"/>
      <c r="I49" s="38"/>
      <c r="K49" s="38"/>
      <c r="M49" s="39" t="s">
        <v>117</v>
      </c>
      <c r="N49" s="50"/>
      <c r="O49" s="39"/>
      <c r="P49" s="26"/>
      <c r="Q49" s="40"/>
    </row>
    <row r="50" spans="1:17" s="6" customFormat="1" ht="12" customHeight="1">
      <c r="A50" s="34"/>
      <c r="C50" s="27"/>
      <c r="D50" s="4"/>
      <c r="F50" s="35"/>
      <c r="G50" s="36"/>
      <c r="H50" s="37"/>
      <c r="I50" s="38"/>
      <c r="J50" s="41"/>
      <c r="K50" s="38"/>
      <c r="N50" s="26"/>
      <c r="O50" s="46"/>
      <c r="P50" s="26"/>
      <c r="Q50" s="40"/>
    </row>
  </sheetData>
  <sheetProtection/>
  <mergeCells count="28">
    <mergeCell ref="C25:C26"/>
    <mergeCell ref="D25:D26"/>
    <mergeCell ref="M40:O40"/>
    <mergeCell ref="J25:L25"/>
    <mergeCell ref="M25:O25"/>
    <mergeCell ref="J40:L40"/>
    <mergeCell ref="C40:C41"/>
    <mergeCell ref="D40:D41"/>
    <mergeCell ref="E40:E41"/>
    <mergeCell ref="G40:H40"/>
    <mergeCell ref="C16:C17"/>
    <mergeCell ref="D16:D17"/>
    <mergeCell ref="I16:I17"/>
    <mergeCell ref="J4:L4"/>
    <mergeCell ref="C4:C5"/>
    <mergeCell ref="D4:D5"/>
    <mergeCell ref="G4:H4"/>
    <mergeCell ref="E16:E17"/>
    <mergeCell ref="E4:E5"/>
    <mergeCell ref="G16:H16"/>
    <mergeCell ref="I40:I41"/>
    <mergeCell ref="E25:E26"/>
    <mergeCell ref="G25:H25"/>
    <mergeCell ref="M4:O4"/>
    <mergeCell ref="I25:I26"/>
    <mergeCell ref="M16:O16"/>
    <mergeCell ref="I4:I5"/>
    <mergeCell ref="J16:L16"/>
  </mergeCells>
  <printOptions/>
  <pageMargins left="0.35433070866141736" right="0" top="0.1968503937007874" bottom="0" header="0" footer="0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2013-08-24T12:09:33Z</cp:lastPrinted>
  <dcterms:created xsi:type="dcterms:W3CDTF">2000-09-21T17:28:16Z</dcterms:created>
  <dcterms:modified xsi:type="dcterms:W3CDTF">2013-08-27T13:23:24Z</dcterms:modified>
  <cp:category/>
  <cp:version/>
  <cp:contentType/>
  <cp:contentStatus/>
</cp:coreProperties>
</file>