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480" windowHeight="9915" tabRatio="623" activeTab="0"/>
  </bookViews>
  <sheets>
    <sheet name="Yarış" sheetId="1" r:id="rId1"/>
  </sheets>
  <definedNames/>
  <calcPr fullCalcOnLoad="1"/>
</workbook>
</file>

<file path=xl/sharedStrings.xml><?xml version="1.0" encoding="utf-8"?>
<sst xmlns="http://schemas.openxmlformats.org/spreadsheetml/2006/main" count="294" uniqueCount="163">
  <si>
    <t>TCC</t>
  </si>
  <si>
    <t>GEÇİCİ SONUÇ</t>
  </si>
  <si>
    <t>SONUÇ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</si>
  <si>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</si>
  <si>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</si>
  <si>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</si>
  <si>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</si>
  <si>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</si>
  <si>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</si>
  <si>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</si>
  <si>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</si>
  <si>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</si>
  <si>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TROFE</t>
  </si>
  <si>
    <t>PUANI</t>
  </si>
  <si>
    <t>IRC II (YEŞİL) - [TCC 1,069 - 1,025 arası]</t>
  </si>
  <si>
    <t>IRC III (LACİVERT) - [TCC 1,024 - 0,980 arası]</t>
  </si>
  <si>
    <t>SAHİBİ / SORUMLU KİŞİ</t>
  </si>
  <si>
    <t>IRC I (SARI) - [TCC 1,070 ve üzeri ve Mumm 30 (Farr 30)  tipi tekneler]</t>
  </si>
  <si>
    <t>YARIŞ KURULU BAŞKANI</t>
  </si>
  <si>
    <t>Finiş Saati</t>
  </si>
  <si>
    <t>hh:mm:ss</t>
  </si>
  <si>
    <t>Geçen Süre</t>
  </si>
  <si>
    <t>saniye</t>
  </si>
  <si>
    <t>PROTOTYPE</t>
  </si>
  <si>
    <t>7 BELA</t>
  </si>
  <si>
    <t>FARR 40</t>
  </si>
  <si>
    <t>IDEFIX</t>
  </si>
  <si>
    <t>MELGES 32</t>
  </si>
  <si>
    <t>GÖRKEM ERTUYUN</t>
  </si>
  <si>
    <t>ORION</t>
  </si>
  <si>
    <t>MAT 12</t>
  </si>
  <si>
    <t>A 40 RC</t>
  </si>
  <si>
    <t>ONE TONNER</t>
  </si>
  <si>
    <t>EASY TIGER</t>
  </si>
  <si>
    <t>FIRST 40.7</t>
  </si>
  <si>
    <t>MATRAK</t>
  </si>
  <si>
    <t>MAT 1010</t>
  </si>
  <si>
    <t>AHMET EKER</t>
  </si>
  <si>
    <t>FIRST 35</t>
  </si>
  <si>
    <t>GBR186N</t>
  </si>
  <si>
    <t>FIRST 34.7</t>
  </si>
  <si>
    <t>KEYİF</t>
  </si>
  <si>
    <t>DENİZ YILMAZ</t>
  </si>
  <si>
    <t>MAT 10</t>
  </si>
  <si>
    <t>CORBY 29 TR</t>
  </si>
  <si>
    <t>SİNAN SÜMER</t>
  </si>
  <si>
    <t>ALFASAIL PETEK</t>
  </si>
  <si>
    <t>CEVAT SATIR/ŞAHİN AKIN</t>
  </si>
  <si>
    <t>DUFOUR 34</t>
  </si>
  <si>
    <t>ÖZCAN ÖZVERİM</t>
  </si>
  <si>
    <t>IRC IV (TURUNCU) - [TCC 0,979 ve altı]</t>
  </si>
  <si>
    <t>FB SPOR KULÜBÜ/OĞUZ AYAN</t>
  </si>
  <si>
    <t>KEYİF 60</t>
  </si>
  <si>
    <t>GRAND SOLEIL 45</t>
  </si>
  <si>
    <t>AVEA-İSTANBUL YELKEN</t>
  </si>
  <si>
    <t>FIRST 40</t>
  </si>
  <si>
    <t>VEDAT TEZMAN/ORHAN TÜKER</t>
  </si>
  <si>
    <t>FARR 30</t>
  </si>
  <si>
    <t>EMİN ALİ SİPAHİ</t>
  </si>
  <si>
    <t>MOON&amp;STAR</t>
  </si>
  <si>
    <t>TURKCELL-ALİZE</t>
  </si>
  <si>
    <t>i-Marine  F 35</t>
  </si>
  <si>
    <t>EJDER VAROL</t>
  </si>
  <si>
    <t>HAKAN YAZICI/SELİM YAZICI</t>
  </si>
  <si>
    <t>SUN FAST 3200</t>
  </si>
  <si>
    <t>MERİH BALTA/MEHMET AKİF BALTA</t>
  </si>
  <si>
    <t>İTÜ YELKEN-HEDEF YELKEN</t>
  </si>
  <si>
    <t>SİNAN SÜMER/KAAN DARNEL</t>
  </si>
  <si>
    <t>SHARKY</t>
  </si>
  <si>
    <t>MEHMET KAVİ/TİMUÇİN TANYELİ</t>
  </si>
  <si>
    <t>FIRST 32</t>
  </si>
  <si>
    <t>TARKAN AKDOĞAN</t>
  </si>
  <si>
    <t>DUFOUR 30</t>
  </si>
  <si>
    <t>TCF</t>
  </si>
  <si>
    <t>DESTEK (BEYAZ)</t>
  </si>
  <si>
    <t>FIN13131</t>
  </si>
  <si>
    <t>FARRFARA</t>
  </si>
  <si>
    <t>BORUSAN RACING-ÇILGIN SİGMA</t>
  </si>
  <si>
    <t>BÜLENT DEMİRCİOĞLU/BORA GÜMÜŞDAL</t>
  </si>
  <si>
    <t>ALVIMEDICA 2</t>
  </si>
  <si>
    <t>CEM BOZKURT/KAAN İŞ</t>
  </si>
  <si>
    <t>VEDAT ÇALIK/ONUR TOK</t>
  </si>
  <si>
    <t>ISLAND BREEZE</t>
  </si>
  <si>
    <t>AZUREE 40</t>
  </si>
  <si>
    <t>MUHAMMET KENAN MANDIRACI</t>
  </si>
  <si>
    <t>ARCORA - 4 KMS RC</t>
  </si>
  <si>
    <t>FİKRET ELBİRLİK/ÖZAY ÇAĞIMNI</t>
  </si>
  <si>
    <t>GOLDEN TOY</t>
  </si>
  <si>
    <t>BAHÇEŞEHİR ÜNİ./ÖZER KARAKOCA</t>
  </si>
  <si>
    <t>AYDIN YURDUM</t>
  </si>
  <si>
    <t>ESHQUIA</t>
  </si>
  <si>
    <t>ERSAN BAYRAKTAR</t>
  </si>
  <si>
    <t>ORHAN ÖZDAŞ</t>
  </si>
  <si>
    <t>LOGO</t>
  </si>
  <si>
    <t>TUĞRUL TEKBULUT/ALKIM GÜLCAN</t>
  </si>
  <si>
    <t>ENKA - CHEESE</t>
  </si>
  <si>
    <t>F 35 EXP.-HEDEF YELKEN-ERGO</t>
  </si>
  <si>
    <t>A 35</t>
  </si>
  <si>
    <t>VOLVO CARS - KEYFİM 3,5</t>
  </si>
  <si>
    <t>SİNAN SÜMER/KEMAL MUSLUBAŞ</t>
  </si>
  <si>
    <t>SHAK SHUKA</t>
  </si>
  <si>
    <t>HASAN UTKU ÇETİNER</t>
  </si>
  <si>
    <t>HEDEF YELKEN/MELİH BAĞDATLI</t>
  </si>
  <si>
    <t>BENETAU 25</t>
  </si>
  <si>
    <t>MÜNİFCAN ÇINAY/BURAK ÜLGÜR</t>
  </si>
  <si>
    <t>BOSCH - ZİG ZAG</t>
  </si>
  <si>
    <t>SİNAN SÜMER/HÜSEYİN AKÇA</t>
  </si>
  <si>
    <t>MİKRO - CENOA</t>
  </si>
  <si>
    <t>AKFEN-LADY ANTIOCHE</t>
  </si>
  <si>
    <t>ÇİĞDEM</t>
  </si>
  <si>
    <t>RIZA TEVFİK EPİKMEN</t>
  </si>
  <si>
    <t>FARRFARA EKİBİ/ERHAN UZUN</t>
  </si>
  <si>
    <t>BOREAS - İZMİR YELKEN AKADEMİSİ</t>
  </si>
  <si>
    <t>KAAN ÖZGÖNENÇ</t>
  </si>
  <si>
    <t>7 BELA ORTAKLAR/AHMET GÜRSEL ÖZTÜRK</t>
  </si>
  <si>
    <t>PROTEL-MATMAZEL</t>
  </si>
  <si>
    <t>MAT 1245</t>
  </si>
  <si>
    <t>TOKA YELKEN EKİBİ/ALP SOMER</t>
  </si>
  <si>
    <t>GARANTI SAILING-FENERBAHÇE 1</t>
  </si>
  <si>
    <t>OREL KALOMENİ/GÜNKUT AYVAZOĞLU</t>
  </si>
  <si>
    <t>İSTANBUL YELKEN KULÜBÜ-FATİH ÖZMEN</t>
  </si>
  <si>
    <t>KIA-ACADIA 3</t>
  </si>
  <si>
    <t>ANYWAY</t>
  </si>
  <si>
    <t>BORA TURAN</t>
  </si>
  <si>
    <t>TAXI JR.</t>
  </si>
  <si>
    <t>MURAT KINAY</t>
  </si>
  <si>
    <t>ŞEF-HEDEF YELKEN</t>
  </si>
  <si>
    <t>SWED. YACHTS 50</t>
  </si>
  <si>
    <t>HEDEF YELKEN/LEVENT ÖZGEN</t>
  </si>
  <si>
    <t xml:space="preserve">TAG HEUER-GOBLIN </t>
  </si>
  <si>
    <t>TAYK / BOĞAZİÇİ KUPASI 2013 YAT YARIŞI</t>
  </si>
  <si>
    <t xml:space="preserve">29 HAZİRAN 2013 </t>
  </si>
  <si>
    <t>ERCÜMENT GÜMRÜK/ELİF GÜMRÜK</t>
  </si>
  <si>
    <t>VEDAT TEZMAN/YİĞİT EROĞLU</t>
  </si>
  <si>
    <t>EKER-YAYIK AYRAN</t>
  </si>
  <si>
    <t>ALVIMEDICA</t>
  </si>
  <si>
    <t>ILC 30</t>
  </si>
  <si>
    <t>CEM BOZKURT/DOĞUKAN KANDEMİR</t>
  </si>
  <si>
    <t>BIANCA</t>
  </si>
  <si>
    <t>REFLEX 28</t>
  </si>
  <si>
    <t>MEHMET ARİF ERDEM</t>
  </si>
  <si>
    <t>ARÇELİK-ALİZE</t>
  </si>
  <si>
    <t>GÜNEŞ SİGORTA - FALCON</t>
  </si>
  <si>
    <t>EFES-ALİZE</t>
  </si>
  <si>
    <t>BOĞAZİÇİ-FENERBAHÇE</t>
  </si>
  <si>
    <t>FENERBAHÇE SPOR KULÜBÜ/EREN ÖZDAL</t>
  </si>
  <si>
    <t xml:space="preserve">MARMARA YELKEN </t>
  </si>
  <si>
    <t>ADA PUPA ADRENALİN</t>
  </si>
  <si>
    <t>OCEANIS 361</t>
  </si>
  <si>
    <t>HAYRİ MURAT GÖKÇEN</t>
  </si>
  <si>
    <t>AZUREE 33</t>
  </si>
  <si>
    <t>GALATASARAY YELKEN/CANER ÖZKAN</t>
  </si>
  <si>
    <t>BOSPHORUS SAILING/BURAK ÖZER</t>
  </si>
  <si>
    <t>LEVENT PEYNİRCİ/ALP DOĞUOĞLU</t>
  </si>
  <si>
    <t>B.FIRST 7.5</t>
  </si>
  <si>
    <t xml:space="preserve"> * Destek sınıfında spinnaker (simetrik veya asimetrik ) kullanan tekneler</t>
  </si>
  <si>
    <t xml:space="preserve">* SILK 1 </t>
  </si>
  <si>
    <t>* BOSPHORUS SAILING</t>
  </si>
  <si>
    <t>OCS</t>
  </si>
  <si>
    <t>RET</t>
  </si>
  <si>
    <t>DNC</t>
  </si>
  <si>
    <t>DSQ</t>
  </si>
  <si>
    <t>29 HAZİRAN 2013 Saat: 17:10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</si>
</sst>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[$-41F]dd\ mmmm\ yyyy\ dddd"/>
    <numFmt numFmtId="180" formatCode="dd/mm/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</numFmts>
  <fonts count="47">
    <font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sz val="8"/>
      <name val="Arial"/>
      <family val="0"/>
    </font>
    <font>
      <b/>
      <sz val="8"/>
      <name val="Arial Tur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horizontal="center"/>
      <protection locked="0"/>
    </xf>
    <xf numFmtId="175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2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7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 locked="0"/>
    </xf>
    <xf numFmtId="21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>
      <alignment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6" fontId="2" fillId="0" borderId="13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21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49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/>
    </xf>
    <xf numFmtId="174" fontId="6" fillId="32" borderId="13" xfId="0" applyNumberFormat="1" applyFont="1" applyFill="1" applyBorder="1" applyAlignment="1" applyProtection="1">
      <alignment horizontal="center"/>
      <protection locked="0"/>
    </xf>
    <xf numFmtId="20" fontId="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21" fontId="2" fillId="0" borderId="13" xfId="0" applyNumberFormat="1" applyFont="1" applyFill="1" applyBorder="1" applyAlignment="1" applyProtection="1">
      <alignment horizontal="center"/>
      <protection locked="0"/>
    </xf>
    <xf numFmtId="0" fontId="3" fillId="32" borderId="13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 applyProtection="1">
      <alignment horizontal="center"/>
      <protection locked="0"/>
    </xf>
    <xf numFmtId="0" fontId="3" fillId="32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285750" y="13392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" y="74866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285750" y="817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85750" y="817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85750" y="817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352425</xdr:colOff>
      <xdr:row>64</xdr:row>
      <xdr:rowOff>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285750" y="13620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8" name="Text Box 13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352425</xdr:colOff>
      <xdr:row>64</xdr:row>
      <xdr:rowOff>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285750" y="13620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0" name="Text Box 15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285750" y="1453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352425</xdr:colOff>
      <xdr:row>64</xdr:row>
      <xdr:rowOff>0</xdr:rowOff>
    </xdr:to>
    <xdr:sp>
      <xdr:nvSpPr>
        <xdr:cNvPr id="12" name="Text Box 29"/>
        <xdr:cNvSpPr txBox="1">
          <a:spLocks noChangeArrowheads="1"/>
        </xdr:cNvSpPr>
      </xdr:nvSpPr>
      <xdr:spPr>
        <a:xfrm>
          <a:off x="285750" y="13620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3" name="Text Box 30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352425</xdr:colOff>
      <xdr:row>64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85750" y="13620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85750" y="1453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352425</xdr:colOff>
      <xdr:row>64</xdr:row>
      <xdr:rowOff>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85750" y="136207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285750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285750" y="1453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352425</xdr:colOff>
      <xdr:row>63</xdr:row>
      <xdr:rowOff>0</xdr:rowOff>
    </xdr:to>
    <xdr:sp>
      <xdr:nvSpPr>
        <xdr:cNvPr id="20" name="Text Box 12"/>
        <xdr:cNvSpPr txBox="1">
          <a:spLocks noChangeArrowheads="1"/>
        </xdr:cNvSpPr>
      </xdr:nvSpPr>
      <xdr:spPr>
        <a:xfrm>
          <a:off x="285750" y="133921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DESTEK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1" name="Text Box 45"/>
        <xdr:cNvSpPr txBox="1">
          <a:spLocks noChangeArrowheads="1"/>
        </xdr:cNvSpPr>
      </xdr:nvSpPr>
      <xdr:spPr>
        <a:xfrm>
          <a:off x="285750" y="15020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2" name="Text Box 45"/>
        <xdr:cNvSpPr txBox="1">
          <a:spLocks noChangeArrowheads="1"/>
        </xdr:cNvSpPr>
      </xdr:nvSpPr>
      <xdr:spPr>
        <a:xfrm>
          <a:off x="285750" y="1453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285750" y="160115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</xdr:col>
      <xdr:colOff>28575</xdr:colOff>
      <xdr:row>68</xdr:row>
      <xdr:rowOff>0</xdr:rowOff>
    </xdr:to>
    <xdr:sp>
      <xdr:nvSpPr>
        <xdr:cNvPr id="24" name="Text Box 45"/>
        <xdr:cNvSpPr txBox="1">
          <a:spLocks noChangeArrowheads="1"/>
        </xdr:cNvSpPr>
      </xdr:nvSpPr>
      <xdr:spPr>
        <a:xfrm>
          <a:off x="285750" y="1453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228600</xdr:rowOff>
    </xdr:from>
    <xdr:to>
      <xdr:col>1</xdr:col>
      <xdr:colOff>28575</xdr:colOff>
      <xdr:row>64</xdr:row>
      <xdr:rowOff>228600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285750" y="1384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26" name="Text Box 45"/>
        <xdr:cNvSpPr txBox="1">
          <a:spLocks noChangeArrowheads="1"/>
        </xdr:cNvSpPr>
      </xdr:nvSpPr>
      <xdr:spPr>
        <a:xfrm>
          <a:off x="285750" y="13392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285750" y="13401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28575</xdr:colOff>
      <xdr:row>63</xdr:row>
      <xdr:rowOff>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85750" y="13392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285750" y="13401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4.28125" style="0" customWidth="1"/>
    <col min="2" max="2" width="8.00390625" style="0" customWidth="1"/>
    <col min="3" max="3" width="27.421875" style="0" customWidth="1"/>
    <col min="4" max="4" width="19.00390625" style="0" customWidth="1"/>
    <col min="5" max="5" width="36.421875" style="0" customWidth="1"/>
    <col min="6" max="6" width="8.57421875" style="50" customWidth="1"/>
    <col min="7" max="7" width="8.57421875" style="0" customWidth="1"/>
    <col min="8" max="8" width="8.140625" style="0" customWidth="1"/>
    <col min="9" max="9" width="5.7109375" style="0" customWidth="1"/>
    <col min="10" max="10" width="7.7109375" style="0" customWidth="1"/>
    <col min="11" max="11" width="4.57421875" style="0" customWidth="1"/>
    <col min="12" max="12" width="5.00390625" style="0" customWidth="1"/>
    <col min="13" max="13" width="8.00390625" style="0" customWidth="1"/>
    <col min="14" max="14" width="4.421875" style="0" customWidth="1"/>
    <col min="15" max="15" width="5.140625" style="0" customWidth="1"/>
    <col min="16" max="16" width="6.140625" style="37" customWidth="1"/>
  </cols>
  <sheetData>
    <row r="1" spans="1:16" ht="15">
      <c r="A1" s="8"/>
      <c r="E1" s="59" t="s">
        <v>130</v>
      </c>
      <c r="F1" s="9"/>
      <c r="G1" s="8"/>
      <c r="H1" s="8"/>
      <c r="I1" s="9"/>
      <c r="J1" s="9"/>
      <c r="K1" s="9"/>
      <c r="L1" s="9"/>
      <c r="M1" s="9"/>
      <c r="N1" s="9"/>
      <c r="O1" s="9"/>
      <c r="P1" s="27"/>
    </row>
    <row r="2" spans="1:16" ht="12.75">
      <c r="A2" s="8"/>
      <c r="E2" s="53" t="s">
        <v>131</v>
      </c>
      <c r="F2" s="9"/>
      <c r="G2" s="8"/>
      <c r="H2" s="8"/>
      <c r="I2" s="9"/>
      <c r="J2" s="9"/>
      <c r="K2" s="9"/>
      <c r="L2" s="9"/>
      <c r="M2" s="9"/>
      <c r="N2" s="9"/>
      <c r="O2" s="9"/>
      <c r="P2" s="27"/>
    </row>
    <row r="3" spans="1:16" ht="21" customHeight="1">
      <c r="A3" s="3" t="s">
        <v>17</v>
      </c>
      <c r="E3" s="6"/>
      <c r="F3" s="6"/>
      <c r="G3" s="10" t="s">
        <v>6</v>
      </c>
      <c r="H3" s="2">
        <v>0.5034722222222222</v>
      </c>
      <c r="I3" s="11"/>
      <c r="J3" s="12"/>
      <c r="K3" s="13"/>
      <c r="L3" s="6"/>
      <c r="M3" s="13"/>
      <c r="N3" s="13"/>
      <c r="O3" s="6"/>
      <c r="P3" s="33"/>
    </row>
    <row r="4" spans="1:16" ht="12" customHeight="1">
      <c r="A4" s="8"/>
      <c r="B4" s="28" t="s">
        <v>10</v>
      </c>
      <c r="C4" s="71" t="s">
        <v>9</v>
      </c>
      <c r="D4" s="73" t="s">
        <v>8</v>
      </c>
      <c r="E4" s="73" t="s">
        <v>16</v>
      </c>
      <c r="F4" s="14" t="s">
        <v>19</v>
      </c>
      <c r="G4" s="69" t="s">
        <v>21</v>
      </c>
      <c r="H4" s="70"/>
      <c r="I4" s="75" t="s">
        <v>0</v>
      </c>
      <c r="J4" s="66" t="s">
        <v>1</v>
      </c>
      <c r="K4" s="67"/>
      <c r="L4" s="68"/>
      <c r="M4" s="66" t="s">
        <v>2</v>
      </c>
      <c r="N4" s="67"/>
      <c r="O4" s="68"/>
      <c r="P4" s="34" t="s">
        <v>12</v>
      </c>
    </row>
    <row r="5" spans="1:16" ht="12" customHeight="1">
      <c r="A5" s="8"/>
      <c r="B5" s="29" t="s">
        <v>11</v>
      </c>
      <c r="C5" s="72"/>
      <c r="D5" s="74"/>
      <c r="E5" s="74"/>
      <c r="F5" s="49" t="s">
        <v>20</v>
      </c>
      <c r="G5" s="15" t="s">
        <v>20</v>
      </c>
      <c r="H5" s="16" t="s">
        <v>22</v>
      </c>
      <c r="I5" s="76"/>
      <c r="J5" s="17" t="s">
        <v>3</v>
      </c>
      <c r="K5" s="17" t="s">
        <v>4</v>
      </c>
      <c r="L5" s="18" t="s">
        <v>5</v>
      </c>
      <c r="M5" s="17" t="s">
        <v>3</v>
      </c>
      <c r="N5" s="17" t="s">
        <v>4</v>
      </c>
      <c r="O5" s="18" t="s">
        <v>5</v>
      </c>
      <c r="P5" s="35" t="s">
        <v>13</v>
      </c>
    </row>
    <row r="6" spans="1:16" ht="18" customHeight="1">
      <c r="A6" s="8"/>
      <c r="B6" s="29">
        <v>1245</v>
      </c>
      <c r="C6" s="62" t="s">
        <v>115</v>
      </c>
      <c r="D6" s="61" t="s">
        <v>116</v>
      </c>
      <c r="E6" s="61" t="s">
        <v>117</v>
      </c>
      <c r="F6" s="1">
        <v>0.5875694444444445</v>
      </c>
      <c r="G6" s="19">
        <f>IF(F6&gt;H$3,F6-H$3,F6+24-H$3)</f>
        <v>0.08409722222222227</v>
      </c>
      <c r="H6" s="20">
        <f>HOUR(G6)*60*60+MINUTE(G6)*60+SECOND(G6)</f>
        <v>7266</v>
      </c>
      <c r="I6" s="57">
        <v>1.137</v>
      </c>
      <c r="J6" s="20">
        <f>H6*I6</f>
        <v>8261.442000000001</v>
      </c>
      <c r="K6" s="21">
        <f>RANK(J6,J$6:J$25,1)</f>
        <v>1</v>
      </c>
      <c r="L6" s="21">
        <f>RANK(K6,K$6:K$25,1)</f>
        <v>1</v>
      </c>
      <c r="M6" s="20">
        <f>H6*I6</f>
        <v>8261.442000000001</v>
      </c>
      <c r="N6" s="21">
        <f>RANK(M6,M$6:M$25,1)</f>
        <v>1</v>
      </c>
      <c r="O6" s="21">
        <f>RANK(N6,N$6:N$25,1)</f>
        <v>1</v>
      </c>
      <c r="P6" s="36">
        <f>O6*1</f>
        <v>1</v>
      </c>
    </row>
    <row r="7" spans="1:16" ht="18" customHeight="1">
      <c r="A7" s="8"/>
      <c r="B7" s="29">
        <v>364</v>
      </c>
      <c r="C7" s="62" t="s">
        <v>118</v>
      </c>
      <c r="D7" s="61" t="s">
        <v>23</v>
      </c>
      <c r="E7" s="61" t="s">
        <v>51</v>
      </c>
      <c r="F7" s="1">
        <v>0.5900578703703704</v>
      </c>
      <c r="G7" s="19">
        <f>IF(F7&gt;H$3,F7-H$3,F7+24-H$3)</f>
        <v>0.08658564814814818</v>
      </c>
      <c r="H7" s="20">
        <f>HOUR(G7)*60*60+MINUTE(G7)*60+SECOND(G7)</f>
        <v>7481</v>
      </c>
      <c r="I7" s="57">
        <v>1.11</v>
      </c>
      <c r="J7" s="20">
        <f>H7*I7</f>
        <v>8303.91</v>
      </c>
      <c r="K7" s="21">
        <f>RANK(J7,J$6:J$25,1)</f>
        <v>2</v>
      </c>
      <c r="L7" s="21">
        <f>RANK(K7,K$6:K$25,1)</f>
        <v>2</v>
      </c>
      <c r="M7" s="20">
        <f>H7*I7</f>
        <v>8303.91</v>
      </c>
      <c r="N7" s="21">
        <f>RANK(M7,M$6:M$25,1)</f>
        <v>2</v>
      </c>
      <c r="O7" s="21">
        <f>RANK(N7,N$6:N$25,1)</f>
        <v>2</v>
      </c>
      <c r="P7" s="36">
        <f>O7*1</f>
        <v>2</v>
      </c>
    </row>
    <row r="8" spans="1:16" ht="18" customHeight="1">
      <c r="A8" s="8"/>
      <c r="B8" s="29">
        <v>480</v>
      </c>
      <c r="C8" s="62" t="s">
        <v>79</v>
      </c>
      <c r="D8" s="61" t="s">
        <v>25</v>
      </c>
      <c r="E8" s="61" t="s">
        <v>80</v>
      </c>
      <c r="F8" s="1">
        <v>0.587025462962963</v>
      </c>
      <c r="G8" s="19">
        <f>IF(F8&gt;H$3,F8-H$3,F8+24-H$3)</f>
        <v>0.08355324074074078</v>
      </c>
      <c r="H8" s="20">
        <f>HOUR(G8)*60*60+MINUTE(G8)*60+SECOND(G8)</f>
        <v>7219</v>
      </c>
      <c r="I8" s="57">
        <v>1.161</v>
      </c>
      <c r="J8" s="20">
        <f>H8*I8</f>
        <v>8381.259</v>
      </c>
      <c r="K8" s="21">
        <f>RANK(J8,J$6:J$25,1)</f>
        <v>3</v>
      </c>
      <c r="L8" s="21">
        <f>RANK(K8,K$6:K$25,1)</f>
        <v>3</v>
      </c>
      <c r="M8" s="20">
        <f>H8*I8</f>
        <v>8381.259</v>
      </c>
      <c r="N8" s="21">
        <f>RANK(M8,M$6:M$25,1)</f>
        <v>3</v>
      </c>
      <c r="O8" s="21">
        <f>RANK(N8,N$6:N$25,1)</f>
        <v>3</v>
      </c>
      <c r="P8" s="36">
        <f>O8*1</f>
        <v>3</v>
      </c>
    </row>
    <row r="9" spans="1:16" ht="18" customHeight="1">
      <c r="A9" s="8"/>
      <c r="B9" s="29">
        <v>3131</v>
      </c>
      <c r="C9" s="62" t="s">
        <v>121</v>
      </c>
      <c r="D9" s="61" t="s">
        <v>55</v>
      </c>
      <c r="E9" s="61" t="s">
        <v>56</v>
      </c>
      <c r="F9" s="1">
        <v>0.5944907407407407</v>
      </c>
      <c r="G9" s="19">
        <f>IF(F9&gt;H$3,F9-H$3,F9+24-H$3)</f>
        <v>0.0910185185185185</v>
      </c>
      <c r="H9" s="20">
        <f>HOUR(G9)*60*60+MINUTE(G9)*60+SECOND(G9)</f>
        <v>7864</v>
      </c>
      <c r="I9" s="57">
        <v>1.081</v>
      </c>
      <c r="J9" s="20">
        <f>H9*I9</f>
        <v>8500.984</v>
      </c>
      <c r="K9" s="21">
        <f>RANK(J9,J$6:J$25,1)</f>
        <v>6</v>
      </c>
      <c r="L9" s="21">
        <f>RANK(K9,K$6:K$25,1)</f>
        <v>6</v>
      </c>
      <c r="M9" s="20">
        <f>H9*I9</f>
        <v>8500.984</v>
      </c>
      <c r="N9" s="21">
        <f>RANK(M9,M$6:M$25,1)</f>
        <v>4</v>
      </c>
      <c r="O9" s="21">
        <f>RANK(N9,N$6:N$25,1)</f>
        <v>4</v>
      </c>
      <c r="P9" s="36">
        <f>O9*1</f>
        <v>4</v>
      </c>
    </row>
    <row r="10" spans="1:16" ht="18" customHeight="1">
      <c r="A10" s="8"/>
      <c r="B10" s="29">
        <v>518</v>
      </c>
      <c r="C10" s="56" t="s">
        <v>129</v>
      </c>
      <c r="D10" s="17" t="s">
        <v>32</v>
      </c>
      <c r="E10" s="17" t="s">
        <v>89</v>
      </c>
      <c r="F10" s="1">
        <v>0.5971527777777778</v>
      </c>
      <c r="G10" s="19">
        <f>IF(F10&gt;H$3,F10-H$3,F10+24-H$3)</f>
        <v>0.09368055555555554</v>
      </c>
      <c r="H10" s="20">
        <f>HOUR(G10)*60*60+MINUTE(G10)*60+SECOND(G10)</f>
        <v>8094</v>
      </c>
      <c r="I10" s="57">
        <v>1.073</v>
      </c>
      <c r="J10" s="20">
        <f>H10*I10</f>
        <v>8684.862</v>
      </c>
      <c r="K10" s="21">
        <f>RANK(J10,J$6:J$25,1)</f>
        <v>8</v>
      </c>
      <c r="L10" s="21">
        <f>RANK(K10,K$6:K$25,1)</f>
        <v>8</v>
      </c>
      <c r="M10" s="20">
        <f>H10*I10</f>
        <v>8684.862</v>
      </c>
      <c r="N10" s="21">
        <f>RANK(M10,M$6:M$25,1)</f>
        <v>5</v>
      </c>
      <c r="O10" s="21">
        <f>RANK(N10,N$6:N$25,1)</f>
        <v>5</v>
      </c>
      <c r="P10" s="36">
        <f>O10*1</f>
        <v>5</v>
      </c>
    </row>
    <row r="11" spans="1:16" ht="18" customHeight="1">
      <c r="A11" s="8"/>
      <c r="B11" s="29">
        <v>1807</v>
      </c>
      <c r="C11" s="62" t="s">
        <v>29</v>
      </c>
      <c r="D11" s="61" t="s">
        <v>30</v>
      </c>
      <c r="E11" s="61" t="s">
        <v>81</v>
      </c>
      <c r="F11" s="1">
        <v>0.5923148148148148</v>
      </c>
      <c r="G11" s="19">
        <f>IF(F11&gt;H$3,F11-H$3,F11+24-H$3)</f>
        <v>0.08884259259259264</v>
      </c>
      <c r="H11" s="20">
        <f>HOUR(G11)*60*60+MINUTE(G11)*60+SECOND(G11)</f>
        <v>7676</v>
      </c>
      <c r="I11" s="57">
        <v>1.132</v>
      </c>
      <c r="J11" s="20">
        <f>H11*I11</f>
        <v>8689.232</v>
      </c>
      <c r="K11" s="21">
        <f>RANK(J11,J$6:J$25,1)</f>
        <v>9</v>
      </c>
      <c r="L11" s="21">
        <f>RANK(K11,K$6:K$25,1)</f>
        <v>9</v>
      </c>
      <c r="M11" s="20">
        <f>H11*I11</f>
        <v>8689.232</v>
      </c>
      <c r="N11" s="21">
        <f>RANK(M11,M$6:M$25,1)</f>
        <v>6</v>
      </c>
      <c r="O11" s="21">
        <f>RANK(N11,N$6:N$25,1)</f>
        <v>6</v>
      </c>
      <c r="P11" s="36">
        <f>O11*1</f>
        <v>6</v>
      </c>
    </row>
    <row r="12" spans="1:16" ht="18" customHeight="1">
      <c r="A12" s="8"/>
      <c r="B12" s="29">
        <v>441</v>
      </c>
      <c r="C12" s="62" t="s">
        <v>85</v>
      </c>
      <c r="D12" s="61" t="s">
        <v>31</v>
      </c>
      <c r="E12" s="61" t="s">
        <v>119</v>
      </c>
      <c r="F12" s="1">
        <v>0.5955092592592592</v>
      </c>
      <c r="G12" s="19">
        <f>IF(F12&gt;H$3,F12-H$3,F12+24-H$3)</f>
        <v>0.09203703703703703</v>
      </c>
      <c r="H12" s="20">
        <f>HOUR(G12)*60*60+MINUTE(G12)*60+SECOND(G12)</f>
        <v>7952</v>
      </c>
      <c r="I12" s="57">
        <v>1.101</v>
      </c>
      <c r="J12" s="20">
        <f>H12*I12</f>
        <v>8755.152</v>
      </c>
      <c r="K12" s="21">
        <f>RANK(J12,J$6:J$25,1)</f>
        <v>10</v>
      </c>
      <c r="L12" s="21">
        <f>RANK(K12,K$6:K$25,1)</f>
        <v>10</v>
      </c>
      <c r="M12" s="20">
        <f>H12*I12</f>
        <v>8755.152</v>
      </c>
      <c r="N12" s="21">
        <f>RANK(M12,M$6:M$25,1)</f>
        <v>7</v>
      </c>
      <c r="O12" s="21">
        <f>RANK(N12,N$6:N$25,1)</f>
        <v>7</v>
      </c>
      <c r="P12" s="36">
        <f>O12*1</f>
        <v>7</v>
      </c>
    </row>
    <row r="13" spans="1:16" ht="18" customHeight="1">
      <c r="A13" s="8"/>
      <c r="B13" s="29">
        <v>769</v>
      </c>
      <c r="C13" s="62" t="s">
        <v>126</v>
      </c>
      <c r="D13" s="61" t="s">
        <v>127</v>
      </c>
      <c r="E13" s="61" t="s">
        <v>128</v>
      </c>
      <c r="F13" s="1">
        <v>0.6009375</v>
      </c>
      <c r="G13" s="19">
        <f>IF(F13&gt;H$3,F13-H$3,F13+24-H$3)</f>
        <v>0.0974652777777778</v>
      </c>
      <c r="H13" s="20">
        <f>HOUR(G13)*60*60+MINUTE(G13)*60+SECOND(G13)</f>
        <v>8421</v>
      </c>
      <c r="I13" s="57">
        <v>1.075</v>
      </c>
      <c r="J13" s="20">
        <f>H13*I13</f>
        <v>9052.574999999999</v>
      </c>
      <c r="K13" s="21">
        <f>RANK(J13,J$6:J$25,1)</f>
        <v>11</v>
      </c>
      <c r="L13" s="21">
        <f>RANK(K13,K$6:K$25,1)</f>
        <v>11</v>
      </c>
      <c r="M13" s="20">
        <f>H13*I13</f>
        <v>9052.574999999999</v>
      </c>
      <c r="N13" s="21">
        <f>RANK(M13,M$6:M$25,1)</f>
        <v>8</v>
      </c>
      <c r="O13" s="21">
        <f>RANK(N13,N$6:N$25,1)</f>
        <v>8</v>
      </c>
      <c r="P13" s="36">
        <f>O13*1</f>
        <v>8</v>
      </c>
    </row>
    <row r="14" spans="1:16" ht="18" customHeight="1">
      <c r="A14" s="8"/>
      <c r="B14" s="29">
        <v>3030</v>
      </c>
      <c r="C14" s="62" t="s">
        <v>124</v>
      </c>
      <c r="D14" s="61" t="s">
        <v>57</v>
      </c>
      <c r="E14" s="61" t="s">
        <v>125</v>
      </c>
      <c r="F14" s="1">
        <v>0.6039699074074074</v>
      </c>
      <c r="G14" s="19">
        <f>IF(F14&gt;H$3,F14-H$3,F14+24-H$3)</f>
        <v>0.1004976851851852</v>
      </c>
      <c r="H14" s="20">
        <f>HOUR(G14)*60*60+MINUTE(G14)*60+SECOND(G14)</f>
        <v>8683</v>
      </c>
      <c r="I14" s="57">
        <v>1.075</v>
      </c>
      <c r="J14" s="20">
        <f>H14*I14</f>
        <v>9334.225</v>
      </c>
      <c r="K14" s="21">
        <f>RANK(J14,J$6:J$25,1)</f>
        <v>12</v>
      </c>
      <c r="L14" s="21">
        <f>RANK(K14,K$6:K$25,1)</f>
        <v>12</v>
      </c>
      <c r="M14" s="20">
        <f>H14*I14</f>
        <v>9334.225</v>
      </c>
      <c r="N14" s="21">
        <f>RANK(M14,M$6:M$25,1)</f>
        <v>9</v>
      </c>
      <c r="O14" s="21">
        <f>RANK(N14,N$6:N$25,1)</f>
        <v>9</v>
      </c>
      <c r="P14" s="36">
        <f>O14*1</f>
        <v>9</v>
      </c>
    </row>
    <row r="15" spans="1:16" ht="18" customHeight="1">
      <c r="A15" s="8"/>
      <c r="B15" s="29">
        <v>531</v>
      </c>
      <c r="C15" s="62" t="s">
        <v>33</v>
      </c>
      <c r="D15" s="61" t="s">
        <v>57</v>
      </c>
      <c r="E15" s="61" t="s">
        <v>58</v>
      </c>
      <c r="F15" s="1">
        <v>0.6065277777777778</v>
      </c>
      <c r="G15" s="19">
        <f>IF(F15&gt;H$3,F15-H$3,F15+24-H$3)</f>
        <v>0.10305555555555557</v>
      </c>
      <c r="H15" s="20">
        <f>HOUR(G15)*60*60+MINUTE(G15)*60+SECOND(G15)</f>
        <v>8904</v>
      </c>
      <c r="I15" s="57">
        <v>1.067</v>
      </c>
      <c r="J15" s="20">
        <f>H15*I15</f>
        <v>9500.568</v>
      </c>
      <c r="K15" s="21">
        <f>RANK(J15,J$6:J$25,1)</f>
        <v>13</v>
      </c>
      <c r="L15" s="21">
        <f>RANK(K15,K$6:K$25,1)</f>
        <v>13</v>
      </c>
      <c r="M15" s="20">
        <f>H15*I15</f>
        <v>9500.568</v>
      </c>
      <c r="N15" s="21">
        <f>RANK(M15,M$6:M$25,1)</f>
        <v>10</v>
      </c>
      <c r="O15" s="21">
        <f>RANK(N15,N$6:N$25,1)</f>
        <v>10</v>
      </c>
      <c r="P15" s="36">
        <f>O15*1</f>
        <v>10</v>
      </c>
    </row>
    <row r="16" spans="1:16" ht="18" customHeight="1">
      <c r="A16" s="8"/>
      <c r="B16" s="29">
        <v>77777</v>
      </c>
      <c r="C16" s="62" t="s">
        <v>24</v>
      </c>
      <c r="D16" s="61" t="s">
        <v>25</v>
      </c>
      <c r="E16" s="61" t="s">
        <v>114</v>
      </c>
      <c r="F16" s="1">
        <v>0.5986111111111111</v>
      </c>
      <c r="G16" s="19">
        <f>IF(F16&gt;H$3,F16-H$3,F16+24-H$3)</f>
        <v>0.09513888888888888</v>
      </c>
      <c r="H16" s="20">
        <f>HOUR(G16)*60*60+MINUTE(G16)*60+SECOND(G16)</f>
        <v>8220</v>
      </c>
      <c r="I16" s="57">
        <v>1.159</v>
      </c>
      <c r="J16" s="20">
        <f>H16*I16</f>
        <v>9526.98</v>
      </c>
      <c r="K16" s="21">
        <f>RANK(J16,J$6:J$25,1)</f>
        <v>14</v>
      </c>
      <c r="L16" s="21">
        <f>RANK(K16,K$6:K$25,1)</f>
        <v>14</v>
      </c>
      <c r="M16" s="20">
        <f>H16*I16</f>
        <v>9526.98</v>
      </c>
      <c r="N16" s="21">
        <f>RANK(M16,M$6:M$25,1)</f>
        <v>11</v>
      </c>
      <c r="O16" s="21">
        <f>RANK(N16,N$6:N$25,1)</f>
        <v>11</v>
      </c>
      <c r="P16" s="36">
        <f>O16*1</f>
        <v>11</v>
      </c>
    </row>
    <row r="17" spans="1:16" ht="18" customHeight="1">
      <c r="A17" s="8"/>
      <c r="B17" s="29">
        <v>711</v>
      </c>
      <c r="C17" s="62" t="s">
        <v>87</v>
      </c>
      <c r="D17" s="61" t="s">
        <v>57</v>
      </c>
      <c r="E17" s="61" t="s">
        <v>88</v>
      </c>
      <c r="F17" s="1">
        <v>0.6253009259259259</v>
      </c>
      <c r="G17" s="19">
        <f>IF(F17&gt;H$3,F17-H$3,F17+24-H$3)</f>
        <v>0.12182870370370369</v>
      </c>
      <c r="H17" s="20">
        <f>HOUR(G17)*60*60+MINUTE(G17)*60+SECOND(G17)</f>
        <v>10526</v>
      </c>
      <c r="I17" s="57">
        <v>1.073</v>
      </c>
      <c r="J17" s="20">
        <f>H17*I17</f>
        <v>11294.398</v>
      </c>
      <c r="K17" s="21">
        <f>RANK(J17,J$6:J$25,1)</f>
        <v>15</v>
      </c>
      <c r="L17" s="21">
        <f>RANK(K17,K$6:K$25,1)</f>
        <v>15</v>
      </c>
      <c r="M17" s="20">
        <f>H17*I17</f>
        <v>11294.398</v>
      </c>
      <c r="N17" s="21">
        <f>RANK(M17,M$6:M$25,1)</f>
        <v>12</v>
      </c>
      <c r="O17" s="21">
        <f>RANK(N17,N$6:N$25,1)</f>
        <v>12</v>
      </c>
      <c r="P17" s="36">
        <f>O17*1</f>
        <v>12</v>
      </c>
    </row>
    <row r="18" spans="1:16" ht="18" customHeight="1">
      <c r="A18" s="8"/>
      <c r="B18" s="29">
        <v>300</v>
      </c>
      <c r="C18" s="62" t="s">
        <v>59</v>
      </c>
      <c r="D18" s="61" t="s">
        <v>32</v>
      </c>
      <c r="E18" s="61" t="s">
        <v>86</v>
      </c>
      <c r="F18" s="1">
        <v>0.625613425925926</v>
      </c>
      <c r="G18" s="19">
        <f>IF(F18&gt;H$3,F18-H$3,F18+24-H$3)</f>
        <v>0.12214120370370374</v>
      </c>
      <c r="H18" s="20">
        <f>HOUR(G18)*60*60+MINUTE(G18)*60+SECOND(G18)</f>
        <v>10553</v>
      </c>
      <c r="I18" s="57">
        <v>1.082</v>
      </c>
      <c r="J18" s="20">
        <f>H18*I18</f>
        <v>11418.346000000001</v>
      </c>
      <c r="K18" s="21">
        <f>RANK(J18,J$6:J$25,1)</f>
        <v>16</v>
      </c>
      <c r="L18" s="21">
        <f>RANK(K18,K$6:K$25,1)</f>
        <v>16</v>
      </c>
      <c r="M18" s="20">
        <f>H18*I18</f>
        <v>11418.346000000001</v>
      </c>
      <c r="N18" s="21">
        <f>RANK(M18,M$6:M$25,1)</f>
        <v>13</v>
      </c>
      <c r="O18" s="21">
        <f>RANK(N18,N$6:N$25,1)</f>
        <v>13</v>
      </c>
      <c r="P18" s="36">
        <f>O18*1</f>
        <v>13</v>
      </c>
    </row>
    <row r="19" spans="1:16" ht="18" customHeight="1">
      <c r="A19" s="8"/>
      <c r="B19" s="29" t="s">
        <v>75</v>
      </c>
      <c r="C19" s="62" t="s">
        <v>76</v>
      </c>
      <c r="D19" s="61" t="s">
        <v>25</v>
      </c>
      <c r="E19" s="61" t="s">
        <v>111</v>
      </c>
      <c r="F19" s="1">
        <v>0.5867013888888889</v>
      </c>
      <c r="G19" s="19">
        <f>IF(F19&gt;H$3,F19-H$3,F19+24-H$3)</f>
        <v>0.08322916666666669</v>
      </c>
      <c r="H19" s="20">
        <f>HOUR(G19)*60*60+MINUTE(G19)*60+SECOND(G19)</f>
        <v>7191</v>
      </c>
      <c r="I19" s="57">
        <v>1.169</v>
      </c>
      <c r="J19" s="20">
        <f>H19*I19</f>
        <v>8406.279</v>
      </c>
      <c r="K19" s="21">
        <f>RANK(J19,J$6:J$25,1)</f>
        <v>4</v>
      </c>
      <c r="L19" s="21">
        <f>RANK(K19,K$6:K$25,1)</f>
        <v>4</v>
      </c>
      <c r="M19" s="20" t="s">
        <v>158</v>
      </c>
      <c r="N19" s="21"/>
      <c r="O19" s="21">
        <v>18</v>
      </c>
      <c r="P19" s="36">
        <f>O19*1</f>
        <v>18</v>
      </c>
    </row>
    <row r="20" spans="1:16" ht="18" customHeight="1">
      <c r="A20" s="8"/>
      <c r="B20" s="29">
        <v>7400</v>
      </c>
      <c r="C20" s="62" t="s">
        <v>77</v>
      </c>
      <c r="D20" s="61" t="s">
        <v>25</v>
      </c>
      <c r="E20" s="61" t="s">
        <v>78</v>
      </c>
      <c r="F20" s="1">
        <v>0.5872337962962962</v>
      </c>
      <c r="G20" s="19">
        <f>IF(F20&gt;H$3,F20-H$3,F20+24-H$3)</f>
        <v>0.08376157407407403</v>
      </c>
      <c r="H20" s="20">
        <f>HOUR(G20)*60*60+MINUTE(G20)*60+SECOND(G20)</f>
        <v>7237</v>
      </c>
      <c r="I20" s="57">
        <v>1.167</v>
      </c>
      <c r="J20" s="20">
        <f>H20*I20</f>
        <v>8445.579</v>
      </c>
      <c r="K20" s="21">
        <f>RANK(J20,J$6:J$25,1)</f>
        <v>5</v>
      </c>
      <c r="L20" s="21">
        <f>RANK(K20,K$6:K$25,1)</f>
        <v>5</v>
      </c>
      <c r="M20" s="20" t="s">
        <v>158</v>
      </c>
      <c r="N20" s="21"/>
      <c r="O20" s="21">
        <v>18</v>
      </c>
      <c r="P20" s="36">
        <f>O20*1</f>
        <v>18</v>
      </c>
    </row>
    <row r="21" spans="1:16" ht="18" customHeight="1">
      <c r="A21" s="8"/>
      <c r="B21" s="29">
        <v>4004</v>
      </c>
      <c r="C21" s="62" t="s">
        <v>54</v>
      </c>
      <c r="D21" s="61" t="s">
        <v>55</v>
      </c>
      <c r="E21" s="61" t="s">
        <v>120</v>
      </c>
      <c r="F21" s="1">
        <v>0.5955671296296297</v>
      </c>
      <c r="G21" s="19">
        <f>IF(F21&gt;H$3,F21-H$3,F21+24-H$3)</f>
        <v>0.09209490740740744</v>
      </c>
      <c r="H21" s="20">
        <f>HOUR(G21)*60*60+MINUTE(G21)*60+SECOND(G21)</f>
        <v>7957</v>
      </c>
      <c r="I21" s="57">
        <v>1.081</v>
      </c>
      <c r="J21" s="20">
        <f>H21*I21</f>
        <v>8601.517</v>
      </c>
      <c r="K21" s="21">
        <f>RANK(J21,J$6:J$25,1)</f>
        <v>7</v>
      </c>
      <c r="L21" s="21">
        <f>RANK(K21,K$6:K$25,1)</f>
        <v>7</v>
      </c>
      <c r="M21" s="20" t="s">
        <v>158</v>
      </c>
      <c r="N21" s="21"/>
      <c r="O21" s="21">
        <v>18</v>
      </c>
      <c r="P21" s="36">
        <f>O21*1</f>
        <v>18</v>
      </c>
    </row>
    <row r="22" spans="1:16" ht="18" customHeight="1">
      <c r="A22" s="8"/>
      <c r="B22" s="29">
        <v>2111</v>
      </c>
      <c r="C22" s="62" t="s">
        <v>122</v>
      </c>
      <c r="D22" s="61" t="s">
        <v>55</v>
      </c>
      <c r="E22" s="61" t="s">
        <v>123</v>
      </c>
      <c r="F22" s="1" t="s">
        <v>159</v>
      </c>
      <c r="G22" s="19"/>
      <c r="H22" s="20"/>
      <c r="I22" s="57">
        <v>1.076</v>
      </c>
      <c r="J22" s="20" t="s">
        <v>159</v>
      </c>
      <c r="K22" s="21"/>
      <c r="L22" s="21">
        <v>18</v>
      </c>
      <c r="M22" s="20" t="s">
        <v>159</v>
      </c>
      <c r="N22" s="21"/>
      <c r="O22" s="21">
        <v>18</v>
      </c>
      <c r="P22" s="36">
        <f>O22*1</f>
        <v>18</v>
      </c>
    </row>
    <row r="23" spans="1:16" ht="18" customHeight="1">
      <c r="A23" s="8"/>
      <c r="B23" s="29">
        <v>1291</v>
      </c>
      <c r="C23" s="62" t="s">
        <v>112</v>
      </c>
      <c r="D23" s="61" t="s">
        <v>25</v>
      </c>
      <c r="E23" s="61" t="s">
        <v>113</v>
      </c>
      <c r="F23" s="1" t="s">
        <v>160</v>
      </c>
      <c r="G23" s="19"/>
      <c r="H23" s="20"/>
      <c r="I23" s="57">
        <v>1.165</v>
      </c>
      <c r="J23" s="20" t="s">
        <v>160</v>
      </c>
      <c r="K23" s="21"/>
      <c r="L23" s="21">
        <v>21</v>
      </c>
      <c r="M23" s="20" t="s">
        <v>160</v>
      </c>
      <c r="N23" s="21"/>
      <c r="O23" s="21">
        <v>21</v>
      </c>
      <c r="P23" s="36">
        <f>O23*1</f>
        <v>21</v>
      </c>
    </row>
    <row r="24" spans="1:16" ht="18" customHeight="1">
      <c r="A24" s="8"/>
      <c r="B24" s="29">
        <v>844</v>
      </c>
      <c r="C24" s="62" t="s">
        <v>26</v>
      </c>
      <c r="D24" s="61" t="s">
        <v>27</v>
      </c>
      <c r="E24" s="61" t="s">
        <v>28</v>
      </c>
      <c r="F24" s="1" t="s">
        <v>160</v>
      </c>
      <c r="G24" s="19"/>
      <c r="H24" s="20"/>
      <c r="I24" s="57">
        <v>1.16</v>
      </c>
      <c r="J24" s="20" t="s">
        <v>160</v>
      </c>
      <c r="K24" s="21"/>
      <c r="L24" s="21">
        <v>21</v>
      </c>
      <c r="M24" s="20" t="s">
        <v>160</v>
      </c>
      <c r="N24" s="21"/>
      <c r="O24" s="21">
        <v>21</v>
      </c>
      <c r="P24" s="36">
        <f>O24*1</f>
        <v>21</v>
      </c>
    </row>
    <row r="25" spans="1:16" ht="18" customHeight="1">
      <c r="A25" s="8"/>
      <c r="B25" s="29">
        <v>11103</v>
      </c>
      <c r="C25" s="62" t="s">
        <v>82</v>
      </c>
      <c r="D25" s="61" t="s">
        <v>83</v>
      </c>
      <c r="E25" s="61" t="s">
        <v>84</v>
      </c>
      <c r="F25" s="38" t="s">
        <v>160</v>
      </c>
      <c r="G25" s="19"/>
      <c r="H25" s="20"/>
      <c r="I25" s="57">
        <v>1.126</v>
      </c>
      <c r="J25" s="20" t="s">
        <v>160</v>
      </c>
      <c r="K25" s="21"/>
      <c r="L25" s="21">
        <v>21</v>
      </c>
      <c r="M25" s="20" t="s">
        <v>160</v>
      </c>
      <c r="N25" s="21"/>
      <c r="O25" s="21">
        <v>21</v>
      </c>
      <c r="P25" s="36">
        <f>O25*1</f>
        <v>21</v>
      </c>
    </row>
    <row r="26" spans="1:16" ht="24.75" customHeight="1">
      <c r="A26" s="3" t="s">
        <v>14</v>
      </c>
      <c r="E26" s="6"/>
      <c r="F26" s="6"/>
      <c r="G26" s="10" t="s">
        <v>6</v>
      </c>
      <c r="H26" s="2">
        <v>0.5</v>
      </c>
      <c r="I26" s="11"/>
      <c r="J26" s="12"/>
      <c r="K26" s="13"/>
      <c r="L26" s="6"/>
      <c r="M26" s="13"/>
      <c r="N26" s="13"/>
      <c r="O26" s="6"/>
      <c r="P26" s="33"/>
    </row>
    <row r="27" spans="1:16" ht="12" customHeight="1">
      <c r="A27" s="8"/>
      <c r="B27" s="28" t="s">
        <v>10</v>
      </c>
      <c r="C27" s="71" t="s">
        <v>9</v>
      </c>
      <c r="D27" s="73" t="s">
        <v>8</v>
      </c>
      <c r="E27" s="73" t="s">
        <v>16</v>
      </c>
      <c r="F27" s="14" t="s">
        <v>19</v>
      </c>
      <c r="G27" s="69" t="s">
        <v>21</v>
      </c>
      <c r="H27" s="70"/>
      <c r="I27" s="75" t="s">
        <v>0</v>
      </c>
      <c r="J27" s="66" t="s">
        <v>1</v>
      </c>
      <c r="K27" s="67"/>
      <c r="L27" s="68"/>
      <c r="M27" s="66" t="s">
        <v>2</v>
      </c>
      <c r="N27" s="67"/>
      <c r="O27" s="68"/>
      <c r="P27" s="34" t="s">
        <v>12</v>
      </c>
    </row>
    <row r="28" spans="1:16" ht="12" customHeight="1">
      <c r="A28" s="8"/>
      <c r="B28" s="29" t="s">
        <v>11</v>
      </c>
      <c r="C28" s="72"/>
      <c r="D28" s="74"/>
      <c r="E28" s="74"/>
      <c r="F28" s="49" t="s">
        <v>20</v>
      </c>
      <c r="G28" s="15" t="s">
        <v>20</v>
      </c>
      <c r="H28" s="16" t="s">
        <v>22</v>
      </c>
      <c r="I28" s="76"/>
      <c r="J28" s="17" t="s">
        <v>3</v>
      </c>
      <c r="K28" s="17" t="s">
        <v>4</v>
      </c>
      <c r="L28" s="18" t="s">
        <v>5</v>
      </c>
      <c r="M28" s="17" t="s">
        <v>3</v>
      </c>
      <c r="N28" s="17" t="s">
        <v>4</v>
      </c>
      <c r="O28" s="18" t="s">
        <v>5</v>
      </c>
      <c r="P28" s="35" t="s">
        <v>13</v>
      </c>
    </row>
    <row r="29" spans="1:16" ht="18" customHeight="1">
      <c r="A29" s="8"/>
      <c r="B29" s="63">
        <v>105</v>
      </c>
      <c r="C29" s="61" t="s">
        <v>95</v>
      </c>
      <c r="D29" s="61" t="s">
        <v>36</v>
      </c>
      <c r="E29" s="61" t="s">
        <v>153</v>
      </c>
      <c r="F29" s="22">
        <v>0.5948842592592593</v>
      </c>
      <c r="G29" s="19">
        <f>IF(F29&gt;H$26,F29-H$26,F29+24-H$26)</f>
        <v>0.09488425925925925</v>
      </c>
      <c r="H29" s="20">
        <f>HOUR(G29)*60*60+MINUTE(G29)*60+SECOND(G29)</f>
        <v>8198</v>
      </c>
      <c r="I29" s="57">
        <v>1.038</v>
      </c>
      <c r="J29" s="20">
        <f>H29*I29</f>
        <v>8509.524</v>
      </c>
      <c r="K29" s="21">
        <f>RANK(J29,J$29:J$37,1)</f>
        <v>1</v>
      </c>
      <c r="L29" s="21">
        <f>RANK(K29,K$29:K$37,1)</f>
        <v>1</v>
      </c>
      <c r="M29" s="20">
        <f>H29*I29</f>
        <v>8509.524</v>
      </c>
      <c r="N29" s="21">
        <f>RANK(M29,M$29:M$37,1)</f>
        <v>1</v>
      </c>
      <c r="O29" s="21">
        <f>RANK(N29,N$29:N$37,1)</f>
        <v>1</v>
      </c>
      <c r="P29" s="36">
        <f>O29*1</f>
        <v>1</v>
      </c>
    </row>
    <row r="30" spans="1:16" ht="18" customHeight="1">
      <c r="A30" s="8"/>
      <c r="B30" s="63">
        <v>532</v>
      </c>
      <c r="C30" s="61" t="s">
        <v>60</v>
      </c>
      <c r="D30" s="61" t="s">
        <v>36</v>
      </c>
      <c r="E30" s="61" t="s">
        <v>45</v>
      </c>
      <c r="F30" s="22">
        <v>0.5953356481481481</v>
      </c>
      <c r="G30" s="19">
        <f>IF(F30&gt;H$26,F30-H$26,F30+24-H$26)</f>
        <v>0.0953356481481481</v>
      </c>
      <c r="H30" s="20">
        <f>HOUR(G30)*60*60+MINUTE(G30)*60+SECOND(G30)</f>
        <v>8237</v>
      </c>
      <c r="I30" s="57">
        <v>1.039</v>
      </c>
      <c r="J30" s="20">
        <f>H30*I30</f>
        <v>8558.242999999999</v>
      </c>
      <c r="K30" s="21">
        <f>RANK(J30,J$29:J$37,1)</f>
        <v>2</v>
      </c>
      <c r="L30" s="21">
        <f>RANK(K30,K$29:K$37,1)</f>
        <v>2</v>
      </c>
      <c r="M30" s="20">
        <f>H30*I30</f>
        <v>8558.242999999999</v>
      </c>
      <c r="N30" s="21">
        <f>RANK(M30,M$29:M$37,1)</f>
        <v>2</v>
      </c>
      <c r="O30" s="21">
        <f>RANK(N30,N$29:N$37,1)</f>
        <v>2</v>
      </c>
      <c r="P30" s="36">
        <f>O30*1</f>
        <v>2</v>
      </c>
    </row>
    <row r="31" spans="1:16" ht="18" customHeight="1">
      <c r="A31" s="8"/>
      <c r="B31" s="63">
        <v>965</v>
      </c>
      <c r="C31" s="61" t="s">
        <v>134</v>
      </c>
      <c r="D31" s="61" t="s">
        <v>97</v>
      </c>
      <c r="E31" s="61" t="s">
        <v>37</v>
      </c>
      <c r="F31" s="22">
        <v>0.5964351851851851</v>
      </c>
      <c r="G31" s="19">
        <f>IF(F31&gt;H$26,F31-H$26,F31+24-H$26)</f>
        <v>0.09643518518518512</v>
      </c>
      <c r="H31" s="20">
        <f>HOUR(G31)*60*60+MINUTE(G31)*60+SECOND(G31)</f>
        <v>8332</v>
      </c>
      <c r="I31" s="57">
        <v>1.03</v>
      </c>
      <c r="J31" s="20">
        <f>H31*I31</f>
        <v>8581.960000000001</v>
      </c>
      <c r="K31" s="21">
        <f>RANK(J31,J$29:J$37,1)</f>
        <v>3</v>
      </c>
      <c r="L31" s="21">
        <f>RANK(K31,K$29:K$37,1)</f>
        <v>3</v>
      </c>
      <c r="M31" s="20">
        <f>H31*I31</f>
        <v>8581.960000000001</v>
      </c>
      <c r="N31" s="21">
        <f>RANK(M31,M$29:M$37,1)</f>
        <v>3</v>
      </c>
      <c r="O31" s="21">
        <f>RANK(N31,N$29:N$37,1)</f>
        <v>3</v>
      </c>
      <c r="P31" s="36">
        <f>O31*1</f>
        <v>3</v>
      </c>
    </row>
    <row r="32" spans="1:16" ht="18" customHeight="1">
      <c r="A32" s="8"/>
      <c r="B32" s="29">
        <v>2035</v>
      </c>
      <c r="C32" s="62" t="s">
        <v>61</v>
      </c>
      <c r="D32" s="61" t="s">
        <v>38</v>
      </c>
      <c r="E32" s="61" t="s">
        <v>62</v>
      </c>
      <c r="F32" s="22">
        <v>0.601087962962963</v>
      </c>
      <c r="G32" s="19">
        <f>IF(F32&gt;H$26,F32-H$26,F32+24-H$26)</f>
        <v>0.10108796296296296</v>
      </c>
      <c r="H32" s="20">
        <f>HOUR(G32)*60*60+MINUTE(G32)*60+SECOND(G32)</f>
        <v>8734</v>
      </c>
      <c r="I32" s="57">
        <v>1.025</v>
      </c>
      <c r="J32" s="20">
        <f>H32*I32</f>
        <v>8952.349999999999</v>
      </c>
      <c r="K32" s="21">
        <f>RANK(J32,J$29:J$37,1)</f>
        <v>4</v>
      </c>
      <c r="L32" s="21">
        <f>RANK(K32,K$29:K$37,1)</f>
        <v>4</v>
      </c>
      <c r="M32" s="20">
        <f>H32*I32</f>
        <v>8952.349999999999</v>
      </c>
      <c r="N32" s="21">
        <f>RANK(M32,M$29:M$37,1)</f>
        <v>4</v>
      </c>
      <c r="O32" s="21">
        <f>RANK(N32,N$29:N$37,1)</f>
        <v>4</v>
      </c>
      <c r="P32" s="36">
        <f>O32*1</f>
        <v>4</v>
      </c>
    </row>
    <row r="33" spans="1:16" ht="18" customHeight="1">
      <c r="A33" s="8"/>
      <c r="B33" s="29">
        <v>2028</v>
      </c>
      <c r="C33" s="62" t="s">
        <v>52</v>
      </c>
      <c r="D33" s="61" t="s">
        <v>53</v>
      </c>
      <c r="E33" s="61" t="s">
        <v>132</v>
      </c>
      <c r="F33" s="22">
        <v>0.5978935185185185</v>
      </c>
      <c r="G33" s="19">
        <f>IF(F33&gt;H$26,F33-H$26,F33+24-H$26)</f>
        <v>0.09789351851851846</v>
      </c>
      <c r="H33" s="20">
        <f>HOUR(G33)*60*60+MINUTE(G33)*60+SECOND(G33)</f>
        <v>8458</v>
      </c>
      <c r="I33" s="57">
        <v>1.06</v>
      </c>
      <c r="J33" s="20">
        <f>H33*I33</f>
        <v>8965.48</v>
      </c>
      <c r="K33" s="21">
        <f>RANK(J33,J$29:J$37,1)</f>
        <v>5</v>
      </c>
      <c r="L33" s="21">
        <f>RANK(K33,K$29:K$37,1)</f>
        <v>5</v>
      </c>
      <c r="M33" s="20">
        <f>H33*I33</f>
        <v>8965.48</v>
      </c>
      <c r="N33" s="21">
        <f>RANK(M33,M$29:M$37,1)</f>
        <v>5</v>
      </c>
      <c r="O33" s="21">
        <f>RANK(N33,N$29:N$37,1)</f>
        <v>5</v>
      </c>
      <c r="P33" s="36">
        <f>O33*1</f>
        <v>5</v>
      </c>
    </row>
    <row r="34" spans="1:16" ht="18" customHeight="1">
      <c r="A34" s="8"/>
      <c r="B34" s="29">
        <v>2101</v>
      </c>
      <c r="C34" s="62" t="s">
        <v>90</v>
      </c>
      <c r="D34" s="61" t="s">
        <v>34</v>
      </c>
      <c r="E34" s="61" t="s">
        <v>91</v>
      </c>
      <c r="F34" s="22">
        <v>0.5985763888888889</v>
      </c>
      <c r="G34" s="19">
        <f>IF(F34&gt;H$26,F34-H$26,F34+24-H$26)</f>
        <v>0.09857638888888887</v>
      </c>
      <c r="H34" s="20">
        <f>HOUR(G34)*60*60+MINUTE(G34)*60+SECOND(G34)</f>
        <v>8517</v>
      </c>
      <c r="I34" s="57">
        <v>1.053</v>
      </c>
      <c r="J34" s="20">
        <f>H34*I34</f>
        <v>8968.401</v>
      </c>
      <c r="K34" s="21">
        <f>RANK(J34,J$29:J$37,1)</f>
        <v>6</v>
      </c>
      <c r="L34" s="21">
        <f>RANK(K34,K$29:K$37,1)</f>
        <v>6</v>
      </c>
      <c r="M34" s="20">
        <f>H34*I34</f>
        <v>8968.401</v>
      </c>
      <c r="N34" s="21">
        <f>RANK(M34,M$29:M$37,1)</f>
        <v>6</v>
      </c>
      <c r="O34" s="21">
        <f>RANK(N34,N$29:N$37,1)</f>
        <v>6</v>
      </c>
      <c r="P34" s="36">
        <f>O34*1</f>
        <v>6</v>
      </c>
    </row>
    <row r="35" spans="1:16" ht="18" customHeight="1">
      <c r="A35" s="8"/>
      <c r="B35" s="29">
        <v>1010</v>
      </c>
      <c r="C35" s="62" t="s">
        <v>35</v>
      </c>
      <c r="D35" s="61" t="s">
        <v>36</v>
      </c>
      <c r="E35" s="61" t="s">
        <v>92</v>
      </c>
      <c r="F35" s="22">
        <v>0.6027430555555555</v>
      </c>
      <c r="G35" s="19">
        <f>IF(F35&gt;H$26,F35-H$26,F35+24-H$26)</f>
        <v>0.10274305555555552</v>
      </c>
      <c r="H35" s="20">
        <f>HOUR(G35)*60*60+MINUTE(G35)*60+SECOND(G35)</f>
        <v>8877</v>
      </c>
      <c r="I35" s="57">
        <v>1.041</v>
      </c>
      <c r="J35" s="20">
        <f>H35*I35</f>
        <v>9240.956999999999</v>
      </c>
      <c r="K35" s="21">
        <f>RANK(J35,J$29:J$37,1)</f>
        <v>7</v>
      </c>
      <c r="L35" s="21">
        <f>RANK(K35,K$29:K$37,1)</f>
        <v>7</v>
      </c>
      <c r="M35" s="20">
        <f>H35*I35</f>
        <v>9240.956999999999</v>
      </c>
      <c r="N35" s="21">
        <f>RANK(M35,M$29:M$37,1)</f>
        <v>7</v>
      </c>
      <c r="O35" s="21">
        <f>RANK(N35,N$29:N$37,1)</f>
        <v>7</v>
      </c>
      <c r="P35" s="36">
        <f>O35*1</f>
        <v>7</v>
      </c>
    </row>
    <row r="36" spans="1:16" ht="18" customHeight="1">
      <c r="A36" s="8"/>
      <c r="B36" s="29">
        <v>818</v>
      </c>
      <c r="C36" s="62" t="s">
        <v>96</v>
      </c>
      <c r="D36" s="61" t="s">
        <v>38</v>
      </c>
      <c r="E36" s="61" t="s">
        <v>133</v>
      </c>
      <c r="F36" s="22">
        <v>0.6051388888888889</v>
      </c>
      <c r="G36" s="19">
        <f>IF(F36&gt;H$26,F36-H$26,F36+24-H$26)</f>
        <v>0.10513888888888889</v>
      </c>
      <c r="H36" s="20">
        <f>HOUR(G36)*60*60+MINUTE(G36)*60+SECOND(G36)</f>
        <v>9084</v>
      </c>
      <c r="I36" s="57">
        <v>1.033</v>
      </c>
      <c r="J36" s="20">
        <f>H36*I36</f>
        <v>9383.771999999999</v>
      </c>
      <c r="K36" s="21">
        <f>RANK(J36,J$29:J$37,1)</f>
        <v>8</v>
      </c>
      <c r="L36" s="21">
        <f>RANK(K36,K$29:K$37,1)</f>
        <v>8</v>
      </c>
      <c r="M36" s="20">
        <f>H36*I36</f>
        <v>9383.771999999999</v>
      </c>
      <c r="N36" s="21">
        <f>RANK(M36,M$29:M$37,1)</f>
        <v>8</v>
      </c>
      <c r="O36" s="21">
        <f>RANK(N36,N$29:N$37,1)</f>
        <v>8</v>
      </c>
      <c r="P36" s="36">
        <f>O36*1</f>
        <v>8</v>
      </c>
    </row>
    <row r="37" spans="1:16" ht="18" customHeight="1">
      <c r="A37" s="8"/>
      <c r="B37" s="29">
        <v>508</v>
      </c>
      <c r="C37" s="62" t="s">
        <v>93</v>
      </c>
      <c r="D37" s="17" t="s">
        <v>36</v>
      </c>
      <c r="E37" s="17" t="s">
        <v>94</v>
      </c>
      <c r="F37" s="22">
        <v>0.6102199074074074</v>
      </c>
      <c r="G37" s="19">
        <f>IF(F37&gt;H$26,F37-H$26,F37+24-H$26)</f>
        <v>0.11021990740740739</v>
      </c>
      <c r="H37" s="20">
        <f>HOUR(G37)*60*60+MINUTE(G37)*60+SECOND(G37)</f>
        <v>9523</v>
      </c>
      <c r="I37" s="57">
        <v>1.038</v>
      </c>
      <c r="J37" s="20">
        <f>H37*I37</f>
        <v>9884.874</v>
      </c>
      <c r="K37" s="21">
        <f>RANK(J37,J$29:J$37,1)</f>
        <v>9</v>
      </c>
      <c r="L37" s="21">
        <f>RANK(K37,K$29:K$37,1)</f>
        <v>9</v>
      </c>
      <c r="M37" s="20">
        <f>H37*I37</f>
        <v>9884.874</v>
      </c>
      <c r="N37" s="21">
        <f>RANK(M37,M$29:M$37,1)</f>
        <v>9</v>
      </c>
      <c r="O37" s="21">
        <f>RANK(N37,N$29:N$37,1)</f>
        <v>9</v>
      </c>
      <c r="P37" s="36">
        <f>O37*1</f>
        <v>9</v>
      </c>
    </row>
    <row r="38" spans="1:16" ht="9.75" customHeight="1">
      <c r="A38" s="8"/>
      <c r="B38" s="32"/>
      <c r="C38" s="32"/>
      <c r="D38" s="32"/>
      <c r="E38" s="32"/>
      <c r="F38" s="23"/>
      <c r="G38" s="24"/>
      <c r="H38" s="25"/>
      <c r="I38" s="40"/>
      <c r="J38" s="25"/>
      <c r="K38" s="26"/>
      <c r="L38" s="26"/>
      <c r="M38" s="25"/>
      <c r="N38" s="26"/>
      <c r="O38" s="26"/>
      <c r="P38" s="39"/>
    </row>
    <row r="39" spans="1:17" s="7" customFormat="1" ht="12" customHeight="1">
      <c r="A39" s="41"/>
      <c r="C39" s="5"/>
      <c r="D39" s="51" t="s">
        <v>18</v>
      </c>
      <c r="E39" s="30"/>
      <c r="F39" s="42"/>
      <c r="G39" s="43"/>
      <c r="H39" s="44"/>
      <c r="I39" s="45"/>
      <c r="K39" s="45"/>
      <c r="M39" s="31" t="s">
        <v>7</v>
      </c>
      <c r="O39" s="46"/>
      <c r="P39" s="31"/>
      <c r="Q39" s="47"/>
    </row>
    <row r="40" spans="1:17" s="7" customFormat="1" ht="12" customHeight="1">
      <c r="A40" s="41"/>
      <c r="C40" s="32"/>
      <c r="D40" s="5"/>
      <c r="F40" s="42"/>
      <c r="G40" s="43"/>
      <c r="H40" s="44"/>
      <c r="I40" s="45"/>
      <c r="J40" s="48"/>
      <c r="K40" s="45"/>
      <c r="M40" s="46" t="s">
        <v>162</v>
      </c>
      <c r="N40" s="31"/>
      <c r="O40" s="58"/>
      <c r="P40" s="31"/>
      <c r="Q40" s="47"/>
    </row>
    <row r="41" spans="1:17" s="7" customFormat="1" ht="12" customHeight="1">
      <c r="A41" s="41"/>
      <c r="C41" s="32"/>
      <c r="D41" s="5"/>
      <c r="F41" s="42"/>
      <c r="G41" s="43"/>
      <c r="H41" s="44"/>
      <c r="I41" s="45"/>
      <c r="J41" s="48"/>
      <c r="K41" s="45"/>
      <c r="M41" s="46"/>
      <c r="N41" s="31"/>
      <c r="O41" s="58"/>
      <c r="P41" s="31"/>
      <c r="Q41" s="47"/>
    </row>
    <row r="42" spans="1:16" ht="12.75">
      <c r="A42" s="8"/>
      <c r="B42" s="32"/>
      <c r="C42" s="32"/>
      <c r="D42" s="32"/>
      <c r="E42" s="32"/>
      <c r="F42" s="23"/>
      <c r="G42" s="24"/>
      <c r="H42" s="25"/>
      <c r="I42" s="40"/>
      <c r="J42" s="25"/>
      <c r="K42" s="26"/>
      <c r="L42" s="26"/>
      <c r="M42" s="25"/>
      <c r="N42" s="26"/>
      <c r="O42" s="26"/>
      <c r="P42" s="39"/>
    </row>
    <row r="43" spans="1:16" ht="15">
      <c r="A43" s="8"/>
      <c r="B43" s="32"/>
      <c r="C43" s="32"/>
      <c r="D43" s="32"/>
      <c r="E43" s="59" t="s">
        <v>130</v>
      </c>
      <c r="F43" s="23"/>
      <c r="G43" s="24"/>
      <c r="H43" s="25"/>
      <c r="I43" s="40"/>
      <c r="J43" s="25"/>
      <c r="K43" s="26"/>
      <c r="L43" s="26"/>
      <c r="M43" s="25"/>
      <c r="N43" s="26"/>
      <c r="O43" s="26"/>
      <c r="P43" s="39"/>
    </row>
    <row r="44" spans="1:16" ht="12.75">
      <c r="A44" s="8"/>
      <c r="B44" s="32"/>
      <c r="C44" s="32"/>
      <c r="D44" s="32"/>
      <c r="E44" s="53" t="s">
        <v>131</v>
      </c>
      <c r="F44" s="23"/>
      <c r="G44" s="24"/>
      <c r="H44" s="25"/>
      <c r="I44" s="40"/>
      <c r="J44" s="25"/>
      <c r="K44" s="26"/>
      <c r="L44" s="26"/>
      <c r="M44" s="25"/>
      <c r="N44" s="26"/>
      <c r="O44" s="26"/>
      <c r="P44" s="39"/>
    </row>
    <row r="45" spans="1:16" ht="24.75" customHeight="1">
      <c r="A45" s="3" t="s">
        <v>15</v>
      </c>
      <c r="B45" s="32"/>
      <c r="C45" s="32"/>
      <c r="D45" s="6"/>
      <c r="E45" s="6"/>
      <c r="F45" s="6"/>
      <c r="G45" s="10" t="s">
        <v>6</v>
      </c>
      <c r="H45" s="2">
        <v>0.5</v>
      </c>
      <c r="I45" s="11"/>
      <c r="J45" s="12"/>
      <c r="K45" s="13"/>
      <c r="L45" s="6"/>
      <c r="M45" s="13"/>
      <c r="N45" s="13"/>
      <c r="O45" s="6"/>
      <c r="P45" s="33"/>
    </row>
    <row r="46" spans="1:16" ht="12" customHeight="1">
      <c r="A46" s="8"/>
      <c r="B46" s="28" t="s">
        <v>10</v>
      </c>
      <c r="C46" s="71" t="s">
        <v>9</v>
      </c>
      <c r="D46" s="73" t="s">
        <v>8</v>
      </c>
      <c r="E46" s="73" t="s">
        <v>16</v>
      </c>
      <c r="F46" s="14" t="s">
        <v>19</v>
      </c>
      <c r="G46" s="69" t="s">
        <v>21</v>
      </c>
      <c r="H46" s="70"/>
      <c r="I46" s="75" t="s">
        <v>0</v>
      </c>
      <c r="J46" s="66" t="s">
        <v>1</v>
      </c>
      <c r="K46" s="67"/>
      <c r="L46" s="68"/>
      <c r="M46" s="66" t="s">
        <v>2</v>
      </c>
      <c r="N46" s="67"/>
      <c r="O46" s="68"/>
      <c r="P46" s="34" t="s">
        <v>12</v>
      </c>
    </row>
    <row r="47" spans="1:16" ht="11.25" customHeight="1">
      <c r="A47" s="8"/>
      <c r="B47" s="29" t="s">
        <v>11</v>
      </c>
      <c r="C47" s="72"/>
      <c r="D47" s="74"/>
      <c r="E47" s="74"/>
      <c r="F47" s="49" t="s">
        <v>20</v>
      </c>
      <c r="G47" s="15" t="s">
        <v>20</v>
      </c>
      <c r="H47" s="16" t="s">
        <v>22</v>
      </c>
      <c r="I47" s="76"/>
      <c r="J47" s="17" t="s">
        <v>3</v>
      </c>
      <c r="K47" s="17" t="s">
        <v>4</v>
      </c>
      <c r="L47" s="18" t="s">
        <v>5</v>
      </c>
      <c r="M47" s="17" t="s">
        <v>3</v>
      </c>
      <c r="N47" s="17" t="s">
        <v>4</v>
      </c>
      <c r="O47" s="18" t="s">
        <v>5</v>
      </c>
      <c r="P47" s="35" t="s">
        <v>13</v>
      </c>
    </row>
    <row r="48" spans="1:16" ht="18" customHeight="1">
      <c r="A48" s="8"/>
      <c r="B48" s="29">
        <v>1987</v>
      </c>
      <c r="C48" s="62" t="s">
        <v>142</v>
      </c>
      <c r="D48" s="61" t="s">
        <v>40</v>
      </c>
      <c r="E48" s="61" t="s">
        <v>42</v>
      </c>
      <c r="F48" s="22">
        <v>0.6027893518518518</v>
      </c>
      <c r="G48" s="19">
        <f>IF(F48&gt;H$45,F48-H$45,F48+24-H$45)</f>
        <v>0.10278935185185178</v>
      </c>
      <c r="H48" s="20">
        <f>HOUR(G48)*60*60+MINUTE(G48)*60+SECOND(G48)</f>
        <v>8881</v>
      </c>
      <c r="I48" s="57">
        <v>1</v>
      </c>
      <c r="J48" s="20">
        <f>H48*I48</f>
        <v>8881</v>
      </c>
      <c r="K48" s="21">
        <f>RANK(J48,J$48:J$63,1)</f>
        <v>1</v>
      </c>
      <c r="L48" s="21">
        <f>RANK(K48,K$48:K$59,1)</f>
        <v>1</v>
      </c>
      <c r="M48" s="20">
        <f>H48*I48</f>
        <v>8881</v>
      </c>
      <c r="N48" s="21">
        <f>RANK(M48,M$48:M$59,1)</f>
        <v>1</v>
      </c>
      <c r="O48" s="21">
        <f>RANK(N48,N$48:N$59,1)</f>
        <v>1</v>
      </c>
      <c r="P48" s="36">
        <f>O48*1</f>
        <v>1</v>
      </c>
    </row>
    <row r="49" spans="1:16" ht="18" customHeight="1">
      <c r="A49" s="8"/>
      <c r="B49" s="63">
        <v>582</v>
      </c>
      <c r="C49" s="61" t="s">
        <v>143</v>
      </c>
      <c r="D49" s="17" t="s">
        <v>43</v>
      </c>
      <c r="E49" s="17" t="s">
        <v>67</v>
      </c>
      <c r="F49" s="22">
        <v>0.6051273148148147</v>
      </c>
      <c r="G49" s="19">
        <f>IF(F49&gt;H$45,F49-H$45,F49+24-H$45)</f>
        <v>0.10512731481481474</v>
      </c>
      <c r="H49" s="20">
        <f>HOUR(G49)*60*60+MINUTE(G49)*60+SECOND(G49)</f>
        <v>9083</v>
      </c>
      <c r="I49" s="57">
        <v>0.987</v>
      </c>
      <c r="J49" s="20">
        <f>H49*I49</f>
        <v>8964.921</v>
      </c>
      <c r="K49" s="21">
        <f>RANK(J49,J$48:J$59,1)</f>
        <v>2</v>
      </c>
      <c r="L49" s="21">
        <f>RANK(K49,K$48:K$59,1)</f>
        <v>2</v>
      </c>
      <c r="M49" s="20">
        <f>H49*I49</f>
        <v>8964.921</v>
      </c>
      <c r="N49" s="21">
        <f>RANK(M49,M$48:M$59,1)</f>
        <v>2</v>
      </c>
      <c r="O49" s="21">
        <f>RANK(N49,N$48:N$59,1)</f>
        <v>2</v>
      </c>
      <c r="P49" s="36">
        <f>O49*1</f>
        <v>2</v>
      </c>
    </row>
    <row r="50" spans="1:16" ht="18" customHeight="1">
      <c r="A50" s="8"/>
      <c r="B50" s="29">
        <v>3470</v>
      </c>
      <c r="C50" s="62" t="s">
        <v>141</v>
      </c>
      <c r="D50" s="17" t="s">
        <v>40</v>
      </c>
      <c r="E50" s="17" t="s">
        <v>99</v>
      </c>
      <c r="F50" s="22">
        <v>0.60375</v>
      </c>
      <c r="G50" s="19">
        <f>IF(F50&gt;H$45,F50-H$45,F50+24-H$45)</f>
        <v>0.10375000000000001</v>
      </c>
      <c r="H50" s="20">
        <f>HOUR(G50)*60*60+MINUTE(G50)*60+SECOND(G50)</f>
        <v>8964</v>
      </c>
      <c r="I50" s="57">
        <v>1.002</v>
      </c>
      <c r="J50" s="20">
        <f>H50*I50</f>
        <v>8981.928</v>
      </c>
      <c r="K50" s="21">
        <f>RANK(J50,J$48:J$63,1)</f>
        <v>3</v>
      </c>
      <c r="L50" s="21">
        <f>RANK(K50,K$48:K$59,1)</f>
        <v>3</v>
      </c>
      <c r="M50" s="20">
        <f>H50*I50</f>
        <v>8981.928</v>
      </c>
      <c r="N50" s="21">
        <f>RANK(M50,M$48:M$59,1)</f>
        <v>3</v>
      </c>
      <c r="O50" s="21">
        <f>RANK(N50,N$48:N$59,1)</f>
        <v>3</v>
      </c>
      <c r="P50" s="36">
        <f>O50*1</f>
        <v>3</v>
      </c>
    </row>
    <row r="51" spans="1:16" ht="18" customHeight="1">
      <c r="A51" s="8"/>
      <c r="B51" s="29" t="s">
        <v>39</v>
      </c>
      <c r="C51" s="62" t="s">
        <v>98</v>
      </c>
      <c r="D51" s="61" t="s">
        <v>38</v>
      </c>
      <c r="E51" s="61" t="s">
        <v>63</v>
      </c>
      <c r="F51" s="22">
        <v>0.6033564814814815</v>
      </c>
      <c r="G51" s="19">
        <f>IF(F51&gt;H$45,F51-H$45,F51+24-H$45)</f>
        <v>0.10335648148148147</v>
      </c>
      <c r="H51" s="20">
        <f>HOUR(G51)*60*60+MINUTE(G51)*60+SECOND(G51)</f>
        <v>8930</v>
      </c>
      <c r="I51" s="57">
        <v>1.018</v>
      </c>
      <c r="J51" s="20">
        <f>H51*I51</f>
        <v>9090.74</v>
      </c>
      <c r="K51" s="21">
        <f>RANK(J51,J$48:J$63,1)</f>
        <v>6</v>
      </c>
      <c r="L51" s="21">
        <f>RANK(K51,K$48:K$59,1)</f>
        <v>6</v>
      </c>
      <c r="M51" s="20">
        <f>H51*I51</f>
        <v>9090.74</v>
      </c>
      <c r="N51" s="21">
        <f>RANK(M51,M$48:M$59,1)</f>
        <v>4</v>
      </c>
      <c r="O51" s="21">
        <f>RANK(N51,N$48:N$59,1)</f>
        <v>4</v>
      </c>
      <c r="P51" s="36">
        <f>O51*1</f>
        <v>4</v>
      </c>
    </row>
    <row r="52" spans="1:16" ht="18" customHeight="1">
      <c r="A52" s="8"/>
      <c r="B52" s="64">
        <v>9995</v>
      </c>
      <c r="C52" s="62" t="s">
        <v>41</v>
      </c>
      <c r="D52" s="62" t="s">
        <v>64</v>
      </c>
      <c r="E52" s="61" t="s">
        <v>65</v>
      </c>
      <c r="F52" s="22">
        <v>0.6063888888888889</v>
      </c>
      <c r="G52" s="19">
        <f>IF(F52&gt;H$45,F52-H$45,F52+24-H$45)</f>
        <v>0.10638888888888887</v>
      </c>
      <c r="H52" s="20">
        <f>HOUR(G52)*60*60+MINUTE(G52)*60+SECOND(G52)</f>
        <v>9192</v>
      </c>
      <c r="I52" s="57">
        <v>1.002</v>
      </c>
      <c r="J52" s="20">
        <f>H52*I52</f>
        <v>9210.384</v>
      </c>
      <c r="K52" s="21">
        <f>RANK(J52,J$48:J$59,1)</f>
        <v>7</v>
      </c>
      <c r="L52" s="21">
        <f>RANK(K52,K$48:K$59,1)</f>
        <v>7</v>
      </c>
      <c r="M52" s="20">
        <f>H52*I52</f>
        <v>9210.384</v>
      </c>
      <c r="N52" s="21">
        <f>RANK(M52,M$48:M$59,1)</f>
        <v>5</v>
      </c>
      <c r="O52" s="21">
        <f>RANK(N52,N$48:N$59,1)</f>
        <v>5</v>
      </c>
      <c r="P52" s="36">
        <f>O52*1</f>
        <v>5</v>
      </c>
    </row>
    <row r="53" spans="1:16" ht="18" customHeight="1">
      <c r="A53" s="8"/>
      <c r="B53" s="29">
        <v>481</v>
      </c>
      <c r="C53" s="62" t="s">
        <v>135</v>
      </c>
      <c r="D53" s="61" t="s">
        <v>136</v>
      </c>
      <c r="E53" s="61" t="s">
        <v>137</v>
      </c>
      <c r="F53" s="22">
        <v>0.6049305555555555</v>
      </c>
      <c r="G53" s="19">
        <f>IF(F53&gt;H$45,F53-H$45,F53+24-H$45)</f>
        <v>0.10493055555555553</v>
      </c>
      <c r="H53" s="20">
        <f>HOUR(G53)*60*60+MINUTE(G53)*60+SECOND(G53)</f>
        <v>9066</v>
      </c>
      <c r="I53" s="57">
        <v>1.02</v>
      </c>
      <c r="J53" s="20">
        <f>H53*I53</f>
        <v>9247.32</v>
      </c>
      <c r="K53" s="21">
        <f>RANK(J53,J$48:J$63,1)</f>
        <v>8</v>
      </c>
      <c r="L53" s="21">
        <f>RANK(K53,K$48:K$59,1)</f>
        <v>8</v>
      </c>
      <c r="M53" s="20">
        <f>H53*I53</f>
        <v>9247.32</v>
      </c>
      <c r="N53" s="21">
        <f>RANK(M53,M$48:M$59,1)</f>
        <v>6</v>
      </c>
      <c r="O53" s="21">
        <f>RANK(N53,N$48:N$59,1)</f>
        <v>6</v>
      </c>
      <c r="P53" s="36">
        <f>O53*1</f>
        <v>6</v>
      </c>
    </row>
    <row r="54" spans="1:16" ht="18" customHeight="1">
      <c r="A54" s="8"/>
      <c r="B54" s="15">
        <v>3401</v>
      </c>
      <c r="C54" s="56" t="s">
        <v>68</v>
      </c>
      <c r="D54" s="17" t="s">
        <v>48</v>
      </c>
      <c r="E54" s="17" t="s">
        <v>69</v>
      </c>
      <c r="F54" s="22">
        <v>0.6115162037037037</v>
      </c>
      <c r="G54" s="19">
        <f>IF(F54&gt;H$45,F54-H$45,F54+24-H$45)</f>
        <v>0.11151620370370374</v>
      </c>
      <c r="H54" s="20">
        <f>HOUR(G54)*60*60+MINUTE(G54)*60+SECOND(G54)</f>
        <v>9635</v>
      </c>
      <c r="I54" s="57">
        <v>0.981</v>
      </c>
      <c r="J54" s="20">
        <f>H54*I54</f>
        <v>9451.935</v>
      </c>
      <c r="K54" s="21">
        <f>RANK(J54,J$48:J$63,1)</f>
        <v>9</v>
      </c>
      <c r="L54" s="21">
        <f>RANK(K54,K$48:K$59,1)</f>
        <v>9</v>
      </c>
      <c r="M54" s="20">
        <f>H54*I54</f>
        <v>9451.935</v>
      </c>
      <c r="N54" s="21">
        <f>RANK(M54,M$48:M$59,1)</f>
        <v>7</v>
      </c>
      <c r="O54" s="21">
        <f>RANK(N54,N$48:N$59,1)</f>
        <v>7</v>
      </c>
      <c r="P54" s="36">
        <f>O54*1</f>
        <v>7</v>
      </c>
    </row>
    <row r="55" spans="1:16" ht="18" customHeight="1">
      <c r="A55" s="8"/>
      <c r="B55" s="63">
        <v>542</v>
      </c>
      <c r="C55" s="61" t="s">
        <v>144</v>
      </c>
      <c r="D55" s="61" t="s">
        <v>44</v>
      </c>
      <c r="E55" s="61" t="s">
        <v>145</v>
      </c>
      <c r="F55" s="22">
        <v>0.6111342592592592</v>
      </c>
      <c r="G55" s="19">
        <f>IF(F55&gt;H$45,F55-H$45,F55+24-H$45)</f>
        <v>0.11113425925925924</v>
      </c>
      <c r="H55" s="20">
        <f>HOUR(G55)*60*60+MINUTE(G55)*60+SECOND(G55)</f>
        <v>9602</v>
      </c>
      <c r="I55" s="57">
        <v>0.986</v>
      </c>
      <c r="J55" s="20">
        <f>H55*I55</f>
        <v>9467.572</v>
      </c>
      <c r="K55" s="21">
        <f>RANK(J55,J$48:J$63,1)</f>
        <v>10</v>
      </c>
      <c r="L55" s="21">
        <f>RANK(K55,K$48:K$59,1)</f>
        <v>10</v>
      </c>
      <c r="M55" s="20">
        <f>H55*I55</f>
        <v>9467.572</v>
      </c>
      <c r="N55" s="21">
        <f>RANK(M55,M$48:M$59,1)</f>
        <v>8</v>
      </c>
      <c r="O55" s="21">
        <f>RANK(N55,N$48:N$59,1)</f>
        <v>8</v>
      </c>
      <c r="P55" s="36">
        <f>O55*1</f>
        <v>8</v>
      </c>
    </row>
    <row r="56" spans="1:16" ht="18" customHeight="1">
      <c r="A56" s="8"/>
      <c r="B56" s="29">
        <v>275</v>
      </c>
      <c r="C56" s="62" t="s">
        <v>46</v>
      </c>
      <c r="D56" s="61" t="s">
        <v>23</v>
      </c>
      <c r="E56" s="61" t="s">
        <v>47</v>
      </c>
      <c r="F56" s="22">
        <v>0.6275810185185186</v>
      </c>
      <c r="G56" s="19">
        <f>IF(F56&gt;H$45,F56-H$45,F56+24-H$45)</f>
        <v>0.12758101851851855</v>
      </c>
      <c r="H56" s="20">
        <f>HOUR(G56)*60*60+MINUTE(G56)*60+SECOND(G56)</f>
        <v>11023</v>
      </c>
      <c r="I56" s="57">
        <v>0.989</v>
      </c>
      <c r="J56" s="20">
        <f>H56*I56</f>
        <v>10901.747</v>
      </c>
      <c r="K56" s="21">
        <f>RANK(J56,J$48:J$63,1)</f>
        <v>11</v>
      </c>
      <c r="L56" s="21">
        <f>RANK(K56,K$48:K$59,1)</f>
        <v>11</v>
      </c>
      <c r="M56" s="20">
        <f>H56*I56</f>
        <v>10901.747</v>
      </c>
      <c r="N56" s="21">
        <f>RANK(M56,M$48:M$59,1)</f>
        <v>9</v>
      </c>
      <c r="O56" s="21">
        <f>RANK(N56,N$48:N$59,1)</f>
        <v>9</v>
      </c>
      <c r="P56" s="36">
        <f>O56*1</f>
        <v>9</v>
      </c>
    </row>
    <row r="57" spans="1:16" ht="18" customHeight="1">
      <c r="A57" s="8"/>
      <c r="B57" s="29">
        <v>9939</v>
      </c>
      <c r="C57" s="62" t="s">
        <v>100</v>
      </c>
      <c r="D57" s="61" t="s">
        <v>40</v>
      </c>
      <c r="E57" s="61" t="s">
        <v>101</v>
      </c>
      <c r="F57" s="22">
        <v>0.6045138888888889</v>
      </c>
      <c r="G57" s="19">
        <f>IF(F57&gt;H$45,F57-H$45,F57+24-H$45)</f>
        <v>0.1045138888888889</v>
      </c>
      <c r="H57" s="20">
        <f>HOUR(G57)*60*60+MINUTE(G57)*60+SECOND(G57)</f>
        <v>9030</v>
      </c>
      <c r="I57" s="57">
        <v>0.998</v>
      </c>
      <c r="J57" s="20">
        <f>H57*I57</f>
        <v>9011.94</v>
      </c>
      <c r="K57" s="21">
        <f>RANK(J57,J$48:J$63,1)</f>
        <v>4</v>
      </c>
      <c r="L57" s="21">
        <f>RANK(K57,K$48:K$59,1)</f>
        <v>4</v>
      </c>
      <c r="M57" s="20" t="s">
        <v>161</v>
      </c>
      <c r="N57" s="21"/>
      <c r="O57" s="21">
        <v>13</v>
      </c>
      <c r="P57" s="36">
        <f>O57*1</f>
        <v>13</v>
      </c>
    </row>
    <row r="58" spans="1:16" ht="18" customHeight="1">
      <c r="A58" s="8"/>
      <c r="B58" s="29">
        <v>2901</v>
      </c>
      <c r="C58" s="62" t="s">
        <v>66</v>
      </c>
      <c r="D58" s="17" t="s">
        <v>44</v>
      </c>
      <c r="E58" s="17" t="s">
        <v>102</v>
      </c>
      <c r="F58" s="22">
        <v>0.6060185185185185</v>
      </c>
      <c r="G58" s="19">
        <f>IF(F58&gt;H$45,F58-H$45,F58+24-H$45)</f>
        <v>0.10601851851851851</v>
      </c>
      <c r="H58" s="20">
        <f>HOUR(G58)*60*60+MINUTE(G58)*60+SECOND(G58)</f>
        <v>9160</v>
      </c>
      <c r="I58" s="57">
        <v>0.989</v>
      </c>
      <c r="J58" s="20">
        <f>H58*I58</f>
        <v>9059.24</v>
      </c>
      <c r="K58" s="21">
        <f>RANK(J58,J$48:J$63,1)</f>
        <v>5</v>
      </c>
      <c r="L58" s="21">
        <f>RANK(K58,K$48:K$59,1)</f>
        <v>5</v>
      </c>
      <c r="M58" s="20" t="s">
        <v>158</v>
      </c>
      <c r="N58" s="21"/>
      <c r="O58" s="21">
        <v>13</v>
      </c>
      <c r="P58" s="36">
        <f>O58*1</f>
        <v>13</v>
      </c>
    </row>
    <row r="59" spans="1:16" ht="18" customHeight="1">
      <c r="A59" s="8"/>
      <c r="B59" s="29">
        <v>456</v>
      </c>
      <c r="C59" s="62" t="s">
        <v>138</v>
      </c>
      <c r="D59" s="61" t="s">
        <v>139</v>
      </c>
      <c r="E59" s="61" t="s">
        <v>140</v>
      </c>
      <c r="F59" s="22" t="s">
        <v>159</v>
      </c>
      <c r="G59" s="19"/>
      <c r="H59" s="20"/>
      <c r="I59" s="57">
        <v>1.012</v>
      </c>
      <c r="J59" s="20" t="s">
        <v>159</v>
      </c>
      <c r="K59" s="21"/>
      <c r="L59" s="21"/>
      <c r="M59" s="20" t="s">
        <v>159</v>
      </c>
      <c r="N59" s="21"/>
      <c r="O59" s="21">
        <v>13</v>
      </c>
      <c r="P59" s="36">
        <f>O59*1</f>
        <v>13</v>
      </c>
    </row>
    <row r="60" spans="1:16" ht="12.75" customHeight="1">
      <c r="A60" s="8"/>
      <c r="B60" s="5"/>
      <c r="C60" s="54"/>
      <c r="D60" s="54"/>
      <c r="E60" s="54"/>
      <c r="F60" s="23"/>
      <c r="G60" s="24"/>
      <c r="H60" s="24"/>
      <c r="I60" s="24"/>
      <c r="J60" s="25"/>
      <c r="K60" s="26"/>
      <c r="L60" s="26"/>
      <c r="M60" s="25"/>
      <c r="N60" s="26"/>
      <c r="O60" s="26"/>
      <c r="P60" s="39"/>
    </row>
    <row r="61" spans="1:16" ht="24" customHeight="1">
      <c r="A61" s="3" t="s">
        <v>50</v>
      </c>
      <c r="D61" s="6"/>
      <c r="E61" s="6"/>
      <c r="F61" s="6"/>
      <c r="G61" s="10" t="s">
        <v>6</v>
      </c>
      <c r="H61" s="2">
        <v>0.5069444444444444</v>
      </c>
      <c r="I61" s="2"/>
      <c r="J61" s="12"/>
      <c r="K61" s="13"/>
      <c r="L61" s="6"/>
      <c r="M61" s="13"/>
      <c r="N61" s="13"/>
      <c r="O61" s="6"/>
      <c r="P61" s="33"/>
    </row>
    <row r="62" spans="1:16" ht="12" customHeight="1">
      <c r="A62" s="8"/>
      <c r="B62" s="28" t="s">
        <v>10</v>
      </c>
      <c r="C62" s="71" t="s">
        <v>9</v>
      </c>
      <c r="D62" s="73" t="s">
        <v>8</v>
      </c>
      <c r="E62" s="73" t="s">
        <v>16</v>
      </c>
      <c r="F62" s="14" t="s">
        <v>19</v>
      </c>
      <c r="G62" s="69" t="s">
        <v>21</v>
      </c>
      <c r="H62" s="70"/>
      <c r="I62" s="75" t="s">
        <v>0</v>
      </c>
      <c r="J62" s="66" t="s">
        <v>1</v>
      </c>
      <c r="K62" s="67"/>
      <c r="L62" s="68"/>
      <c r="M62" s="66" t="s">
        <v>2</v>
      </c>
      <c r="N62" s="67"/>
      <c r="O62" s="68"/>
      <c r="P62" s="34" t="s">
        <v>12</v>
      </c>
    </row>
    <row r="63" spans="1:16" ht="12" customHeight="1">
      <c r="A63" s="8"/>
      <c r="B63" s="29" t="s">
        <v>11</v>
      </c>
      <c r="C63" s="72"/>
      <c r="D63" s="77"/>
      <c r="E63" s="77"/>
      <c r="F63" s="49" t="s">
        <v>20</v>
      </c>
      <c r="G63" s="15" t="s">
        <v>20</v>
      </c>
      <c r="H63" s="16" t="s">
        <v>22</v>
      </c>
      <c r="I63" s="76"/>
      <c r="J63" s="17" t="s">
        <v>3</v>
      </c>
      <c r="K63" s="17" t="s">
        <v>4</v>
      </c>
      <c r="L63" s="18" t="s">
        <v>5</v>
      </c>
      <c r="M63" s="17" t="s">
        <v>3</v>
      </c>
      <c r="N63" s="17" t="s">
        <v>4</v>
      </c>
      <c r="O63" s="18" t="s">
        <v>5</v>
      </c>
      <c r="P63" s="35" t="s">
        <v>13</v>
      </c>
    </row>
    <row r="64" spans="1:16" ht="18" customHeight="1">
      <c r="A64" s="8"/>
      <c r="B64" s="29">
        <v>351</v>
      </c>
      <c r="C64" s="56" t="s">
        <v>105</v>
      </c>
      <c r="D64" s="17" t="s">
        <v>23</v>
      </c>
      <c r="E64" s="17" t="s">
        <v>106</v>
      </c>
      <c r="F64" s="22">
        <v>0.5722337962962963</v>
      </c>
      <c r="G64" s="19">
        <f>IF(F64&gt;H$61,F64-H$61,F64+24-H$61)</f>
        <v>0.06528935185185192</v>
      </c>
      <c r="H64" s="20">
        <f>HOUR(G64)*60*60+MINUTE(G64)*60+SECOND(G64)</f>
        <v>5641</v>
      </c>
      <c r="I64" s="57">
        <v>0.905</v>
      </c>
      <c r="J64" s="20">
        <f>H64*I64</f>
        <v>5105.1050000000005</v>
      </c>
      <c r="K64" s="21">
        <f>RANK(J64,J$64:J$68,1)</f>
        <v>1</v>
      </c>
      <c r="L64" s="21">
        <f>RANK(K64,K$64:K$68,1)</f>
        <v>1</v>
      </c>
      <c r="M64" s="20">
        <f>H64*I64</f>
        <v>5105.1050000000005</v>
      </c>
      <c r="N64" s="21">
        <f>RANK(M64,M$64:M$68,1)</f>
        <v>1</v>
      </c>
      <c r="O64" s="21">
        <f>RANK(N64,N$64:N$68,1)</f>
        <v>1</v>
      </c>
      <c r="P64" s="36">
        <f>O64*1</f>
        <v>1</v>
      </c>
    </row>
    <row r="65" spans="1:16" ht="18" customHeight="1">
      <c r="A65" s="8"/>
      <c r="B65" s="63">
        <v>4044</v>
      </c>
      <c r="C65" s="61" t="s">
        <v>108</v>
      </c>
      <c r="D65" s="61" t="s">
        <v>72</v>
      </c>
      <c r="E65" s="61" t="s">
        <v>49</v>
      </c>
      <c r="F65" s="22">
        <v>0.5756481481481481</v>
      </c>
      <c r="G65" s="19">
        <f>IF(F65&gt;H$61,F65-H$61,F65+24-H$61)</f>
        <v>0.06870370370370371</v>
      </c>
      <c r="H65" s="20">
        <f>HOUR(G65)*60*60+MINUTE(G65)*60+SECOND(G65)</f>
        <v>5936</v>
      </c>
      <c r="I65" s="57">
        <v>0.868</v>
      </c>
      <c r="J65" s="20">
        <f>H65*I65</f>
        <v>5152.448</v>
      </c>
      <c r="K65" s="21">
        <f>RANK(J65,J$64:J$68,1)</f>
        <v>2</v>
      </c>
      <c r="L65" s="21">
        <f>RANK(K65,K$64:K$68,1)</f>
        <v>2</v>
      </c>
      <c r="M65" s="20">
        <f>H65*I65</f>
        <v>5152.448</v>
      </c>
      <c r="N65" s="21">
        <f>RANK(M65,M$64:M$68,1)</f>
        <v>2</v>
      </c>
      <c r="O65" s="21">
        <f>RANK(N65,N$64:N$68,1)</f>
        <v>2</v>
      </c>
      <c r="P65" s="36">
        <f>O65*1</f>
        <v>2</v>
      </c>
    </row>
    <row r="66" spans="1:16" ht="18" customHeight="1">
      <c r="A66" s="8"/>
      <c r="B66" s="63">
        <v>365</v>
      </c>
      <c r="C66" s="61" t="s">
        <v>107</v>
      </c>
      <c r="D66" s="61" t="s">
        <v>70</v>
      </c>
      <c r="E66" s="61" t="s">
        <v>71</v>
      </c>
      <c r="F66" s="22">
        <v>0.5771875</v>
      </c>
      <c r="G66" s="19">
        <f>IF(F66&gt;H$61,F66-H$61,F66+24-H$61)</f>
        <v>0.07024305555555554</v>
      </c>
      <c r="H66" s="20">
        <f>HOUR(G66)*60*60+MINUTE(G66)*60+SECOND(G66)</f>
        <v>6069</v>
      </c>
      <c r="I66" s="57">
        <v>0.879</v>
      </c>
      <c r="J66" s="20">
        <f>H66*I66</f>
        <v>5334.651</v>
      </c>
      <c r="K66" s="21">
        <f>RANK(J66,J$64:J$68,1)</f>
        <v>3</v>
      </c>
      <c r="L66" s="21">
        <f>RANK(K66,K$64:K$68,1)</f>
        <v>3</v>
      </c>
      <c r="M66" s="20">
        <f>H66*I66</f>
        <v>5334.651</v>
      </c>
      <c r="N66" s="21">
        <f>RANK(M66,M$64:M$68,1)</f>
        <v>3</v>
      </c>
      <c r="O66" s="21">
        <f>RANK(N66,N$64:N$68,1)</f>
        <v>3</v>
      </c>
      <c r="P66" s="36">
        <f>O66*1</f>
        <v>3</v>
      </c>
    </row>
    <row r="67" spans="1:16" ht="18" customHeight="1">
      <c r="A67" s="8"/>
      <c r="B67" s="63">
        <v>5051</v>
      </c>
      <c r="C67" s="61" t="s">
        <v>147</v>
      </c>
      <c r="D67" s="61" t="s">
        <v>148</v>
      </c>
      <c r="E67" s="61" t="s">
        <v>149</v>
      </c>
      <c r="F67" s="22">
        <v>0.585949074074074</v>
      </c>
      <c r="G67" s="19">
        <f>IF(F67&gt;H$61,F67-H$61,F67+24-H$61)</f>
        <v>0.07900462962962962</v>
      </c>
      <c r="H67" s="20">
        <f>HOUR(G67)*60*60+MINUTE(G67)*60+SECOND(G67)</f>
        <v>6826</v>
      </c>
      <c r="I67" s="57">
        <v>0.927</v>
      </c>
      <c r="J67" s="20">
        <f>H67*I67</f>
        <v>6327.702</v>
      </c>
      <c r="K67" s="21">
        <f>RANK(J67,J$64:J$68,1)</f>
        <v>4</v>
      </c>
      <c r="L67" s="21">
        <f>RANK(K67,K$64:K$68,1)</f>
        <v>4</v>
      </c>
      <c r="M67" s="20">
        <f>H67*I67</f>
        <v>6327.702</v>
      </c>
      <c r="N67" s="21">
        <f>RANK(M67,M$64:M$68,1)</f>
        <v>4</v>
      </c>
      <c r="O67" s="21">
        <f>RANK(N67,N$64:N$68,1)</f>
        <v>4</v>
      </c>
      <c r="P67" s="36">
        <f>O67*1</f>
        <v>4</v>
      </c>
    </row>
    <row r="68" spans="1:16" ht="18" customHeight="1">
      <c r="A68" s="8"/>
      <c r="B68" s="63">
        <v>25009</v>
      </c>
      <c r="C68" s="61" t="s">
        <v>146</v>
      </c>
      <c r="D68" s="61" t="s">
        <v>103</v>
      </c>
      <c r="E68" s="61" t="s">
        <v>104</v>
      </c>
      <c r="F68" s="22">
        <v>0.6029513888888889</v>
      </c>
      <c r="G68" s="19">
        <f>IF(F68&gt;H$61,F68-H$61,F68+24-H$61)</f>
        <v>0.09600694444444446</v>
      </c>
      <c r="H68" s="20">
        <f>HOUR(G68)*60*60+MINUTE(G68)*60+SECOND(G68)</f>
        <v>8295</v>
      </c>
      <c r="I68" s="57">
        <v>0.959</v>
      </c>
      <c r="J68" s="20">
        <f>H68*I68</f>
        <v>7954.905</v>
      </c>
      <c r="K68" s="21">
        <f>RANK(J68,J$64:J$68,1)</f>
        <v>5</v>
      </c>
      <c r="L68" s="21">
        <f>RANK(K68,K$64:K$68,1)</f>
        <v>5</v>
      </c>
      <c r="M68" s="20">
        <f>H68*I68</f>
        <v>7954.905</v>
      </c>
      <c r="N68" s="21">
        <f>RANK(M68,M$64:M$68,1)</f>
        <v>5</v>
      </c>
      <c r="O68" s="21">
        <f>RANK(N68,N$64:N$68,1)</f>
        <v>5</v>
      </c>
      <c r="P68" s="36">
        <f>O68*1</f>
        <v>5</v>
      </c>
    </row>
    <row r="69" spans="1:16" ht="13.5" customHeight="1">
      <c r="A69" s="8"/>
      <c r="B69" s="5"/>
      <c r="C69" s="54"/>
      <c r="D69" s="54"/>
      <c r="E69" s="54"/>
      <c r="F69" s="55"/>
      <c r="G69" s="24"/>
      <c r="H69" s="24"/>
      <c r="I69" s="24"/>
      <c r="J69" s="25"/>
      <c r="K69" s="26"/>
      <c r="L69" s="26"/>
      <c r="M69" s="25"/>
      <c r="N69" s="26"/>
      <c r="O69" s="26"/>
      <c r="P69" s="39"/>
    </row>
    <row r="70" spans="1:16" ht="24.75" customHeight="1">
      <c r="A70" s="52" t="s">
        <v>74</v>
      </c>
      <c r="D70" s="6"/>
      <c r="E70" s="4"/>
      <c r="F70" s="6"/>
      <c r="G70" s="10" t="s">
        <v>6</v>
      </c>
      <c r="H70" s="2">
        <v>0.5069444444444444</v>
      </c>
      <c r="I70" s="11"/>
      <c r="J70" s="12"/>
      <c r="K70" s="13"/>
      <c r="L70" s="6"/>
      <c r="M70" s="13"/>
      <c r="N70" s="13"/>
      <c r="O70" s="6"/>
      <c r="P70" s="33"/>
    </row>
    <row r="71" spans="1:16" ht="12" customHeight="1">
      <c r="A71" s="8"/>
      <c r="B71" s="28" t="s">
        <v>10</v>
      </c>
      <c r="C71" s="71" t="s">
        <v>9</v>
      </c>
      <c r="D71" s="73" t="s">
        <v>8</v>
      </c>
      <c r="E71" s="73" t="s">
        <v>16</v>
      </c>
      <c r="F71" s="14" t="s">
        <v>19</v>
      </c>
      <c r="G71" s="69" t="s">
        <v>21</v>
      </c>
      <c r="H71" s="70"/>
      <c r="I71" s="75" t="s">
        <v>73</v>
      </c>
      <c r="J71" s="66" t="s">
        <v>1</v>
      </c>
      <c r="K71" s="67"/>
      <c r="L71" s="68"/>
      <c r="M71" s="66" t="s">
        <v>2</v>
      </c>
      <c r="N71" s="67"/>
      <c r="O71" s="68"/>
      <c r="P71" s="34" t="s">
        <v>12</v>
      </c>
    </row>
    <row r="72" spans="1:16" ht="12" customHeight="1">
      <c r="A72" s="8"/>
      <c r="B72" s="29" t="s">
        <v>11</v>
      </c>
      <c r="C72" s="72"/>
      <c r="D72" s="74"/>
      <c r="E72" s="74"/>
      <c r="F72" s="49" t="s">
        <v>20</v>
      </c>
      <c r="G72" s="15" t="s">
        <v>20</v>
      </c>
      <c r="H72" s="16" t="s">
        <v>22</v>
      </c>
      <c r="I72" s="76"/>
      <c r="J72" s="17" t="s">
        <v>3</v>
      </c>
      <c r="K72" s="17" t="s">
        <v>4</v>
      </c>
      <c r="L72" s="18" t="s">
        <v>5</v>
      </c>
      <c r="M72" s="17" t="s">
        <v>3</v>
      </c>
      <c r="N72" s="17" t="s">
        <v>4</v>
      </c>
      <c r="O72" s="18" t="s">
        <v>5</v>
      </c>
      <c r="P72" s="35" t="s">
        <v>13</v>
      </c>
    </row>
    <row r="73" spans="1:16" ht="18" customHeight="1">
      <c r="A73" s="8"/>
      <c r="B73" s="29">
        <v>7503</v>
      </c>
      <c r="C73" s="62" t="s">
        <v>157</v>
      </c>
      <c r="D73" s="62" t="s">
        <v>154</v>
      </c>
      <c r="E73" s="62" t="s">
        <v>152</v>
      </c>
      <c r="F73" s="22">
        <v>0.5775462962962963</v>
      </c>
      <c r="G73" s="19">
        <f>IF(F73&gt;H$70,F73-H$70,F73+24-H$70)</f>
        <v>0.07060185185185186</v>
      </c>
      <c r="H73" s="20">
        <f>HOUR(G73)*60*60+MINUTE(G73)*60+SECOND(G73)</f>
        <v>6100</v>
      </c>
      <c r="I73" s="57">
        <v>0.883</v>
      </c>
      <c r="J73" s="20">
        <f>H73*I73</f>
        <v>5386.3</v>
      </c>
      <c r="K73" s="21">
        <f>RANK(J73,J$73:J$75,1)</f>
        <v>1</v>
      </c>
      <c r="L73" s="21">
        <f>RANK(K73,K$64:K$68,1)</f>
        <v>1</v>
      </c>
      <c r="M73" s="20">
        <f>H73*I73</f>
        <v>5386.3</v>
      </c>
      <c r="N73" s="21">
        <f>RANK(M73,M$73:M$75,1)</f>
        <v>1</v>
      </c>
      <c r="O73" s="21">
        <f>RANK(N73,N$64:N$68,1)</f>
        <v>1</v>
      </c>
      <c r="P73" s="36">
        <f>O73*1</f>
        <v>1</v>
      </c>
    </row>
    <row r="74" spans="1:16" ht="18" customHeight="1">
      <c r="A74" s="8"/>
      <c r="B74" s="63">
        <v>1905</v>
      </c>
      <c r="C74" s="61" t="s">
        <v>156</v>
      </c>
      <c r="D74" s="17" t="s">
        <v>150</v>
      </c>
      <c r="E74" s="17" t="s">
        <v>151</v>
      </c>
      <c r="F74" s="60">
        <v>0.5837962962962963</v>
      </c>
      <c r="G74" s="19">
        <f>IF(F74&gt;H$70,F74-H$70,F74+24-H$70)</f>
        <v>0.07685185185185184</v>
      </c>
      <c r="H74" s="20">
        <f>HOUR(G74)*60*60+MINUTE(G74)*60+SECOND(G74)</f>
        <v>6640</v>
      </c>
      <c r="I74" s="57">
        <v>1</v>
      </c>
      <c r="J74" s="20">
        <f>H74*I74</f>
        <v>6640</v>
      </c>
      <c r="K74" s="21">
        <f>RANK(J74,J$73:J$75,1)</f>
        <v>2</v>
      </c>
      <c r="L74" s="21">
        <f>RANK(K74,K$64:K$68,1)</f>
        <v>2</v>
      </c>
      <c r="M74" s="20">
        <f>H74*I74</f>
        <v>6640</v>
      </c>
      <c r="N74" s="21">
        <f>RANK(M74,M$73:M$75,1)</f>
        <v>2</v>
      </c>
      <c r="O74" s="21">
        <f>RANK(N74,N$64:N$68,1)</f>
        <v>2</v>
      </c>
      <c r="P74" s="36">
        <f>O74*1</f>
        <v>2</v>
      </c>
    </row>
    <row r="75" spans="1:16" ht="18" customHeight="1">
      <c r="A75" s="8"/>
      <c r="B75" s="63"/>
      <c r="C75" s="61" t="s">
        <v>109</v>
      </c>
      <c r="D75" s="61"/>
      <c r="E75" s="61" t="s">
        <v>110</v>
      </c>
      <c r="F75" s="60">
        <v>0.6372800925925927</v>
      </c>
      <c r="G75" s="19">
        <f>IF(F75&gt;H$70,F75-H$70,F75+24-H$70)</f>
        <v>0.13033564814814824</v>
      </c>
      <c r="H75" s="20">
        <f>HOUR(G75)*60*60+MINUTE(G75)*60+SECOND(G75)</f>
        <v>11261</v>
      </c>
      <c r="I75" s="57">
        <v>0.859</v>
      </c>
      <c r="J75" s="20">
        <f>H75*I75</f>
        <v>9673.199</v>
      </c>
      <c r="K75" s="21">
        <f>RANK(J75,J$73:J$75,1)</f>
        <v>3</v>
      </c>
      <c r="L75" s="21">
        <f>RANK(K75,K$64:K$68,1)</f>
        <v>3</v>
      </c>
      <c r="M75" s="20">
        <f>H75*I75</f>
        <v>9673.199</v>
      </c>
      <c r="N75" s="21">
        <f>RANK(M75,M$73:M$75,1)</f>
        <v>3</v>
      </c>
      <c r="O75" s="21">
        <f>RANK(N75,N$64:N$68,1)</f>
        <v>3</v>
      </c>
      <c r="P75" s="36">
        <f>O75*1</f>
        <v>3</v>
      </c>
    </row>
    <row r="76" ht="15" customHeight="1"/>
    <row r="77" ht="12.75">
      <c r="B77" s="65" t="s">
        <v>155</v>
      </c>
    </row>
    <row r="78" spans="1:17" s="7" customFormat="1" ht="12" customHeight="1">
      <c r="A78" s="41"/>
      <c r="C78" s="5"/>
      <c r="D78" s="30"/>
      <c r="E78" s="30"/>
      <c r="F78" s="42"/>
      <c r="G78" s="43"/>
      <c r="H78" s="44"/>
      <c r="I78" s="45"/>
      <c r="K78" s="45"/>
      <c r="M78" s="31" t="s">
        <v>7</v>
      </c>
      <c r="O78" s="46"/>
      <c r="P78" s="31"/>
      <c r="Q78" s="47"/>
    </row>
    <row r="79" spans="1:17" s="7" customFormat="1" ht="12" customHeight="1">
      <c r="A79" s="41"/>
      <c r="C79" s="32"/>
      <c r="D79" s="5"/>
      <c r="F79" s="42"/>
      <c r="G79" s="43"/>
      <c r="H79" s="44"/>
      <c r="I79" s="45"/>
      <c r="J79" s="48"/>
      <c r="K79" s="45"/>
      <c r="M79" s="46" t="s">
        <v>162</v>
      </c>
      <c r="N79" s="31"/>
      <c r="O79" s="58"/>
      <c r="P79" s="31"/>
      <c r="Q79" s="47"/>
    </row>
    <row r="80" ht="12.75">
      <c r="D80" s="51" t="s">
        <v>18</v>
      </c>
    </row>
  </sheetData>
  <sheetProtection/>
  <mergeCells count="35">
    <mergeCell ref="J4:L4"/>
    <mergeCell ref="M4:O4"/>
    <mergeCell ref="I46:I47"/>
    <mergeCell ref="M27:O27"/>
    <mergeCell ref="I4:I5"/>
    <mergeCell ref="I27:I28"/>
    <mergeCell ref="J27:L27"/>
    <mergeCell ref="M62:O62"/>
    <mergeCell ref="J46:L46"/>
    <mergeCell ref="M46:O46"/>
    <mergeCell ref="C46:C47"/>
    <mergeCell ref="D46:D47"/>
    <mergeCell ref="C62:C63"/>
    <mergeCell ref="D62:D63"/>
    <mergeCell ref="E62:E63"/>
    <mergeCell ref="I62:I63"/>
    <mergeCell ref="G62:H62"/>
    <mergeCell ref="J62:L62"/>
    <mergeCell ref="C71:C72"/>
    <mergeCell ref="D71:D72"/>
    <mergeCell ref="E46:E47"/>
    <mergeCell ref="C27:C28"/>
    <mergeCell ref="D27:D28"/>
    <mergeCell ref="E27:E28"/>
    <mergeCell ref="E71:E72"/>
    <mergeCell ref="J71:L71"/>
    <mergeCell ref="M71:O71"/>
    <mergeCell ref="G4:H4"/>
    <mergeCell ref="C4:C5"/>
    <mergeCell ref="D4:D5"/>
    <mergeCell ref="E4:E5"/>
    <mergeCell ref="G71:H71"/>
    <mergeCell ref="I71:I72"/>
    <mergeCell ref="G46:H46"/>
    <mergeCell ref="G27:H27"/>
  </mergeCells>
  <printOptions/>
  <pageMargins left="0.35433070866141736" right="0" top="0.3937007874015748" bottom="0" header="0" footer="0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Bahar</cp:lastModifiedBy>
  <cp:lastPrinted>2013-06-29T15:03:41Z</cp:lastPrinted>
  <dcterms:created xsi:type="dcterms:W3CDTF">2000-09-21T17:28:16Z</dcterms:created>
  <dcterms:modified xsi:type="dcterms:W3CDTF">2013-06-29T15:04:44Z</dcterms:modified>
  <cp:category/>
  <cp:version/>
  <cp:contentType/>
  <cp:contentStatus/>
</cp:coreProperties>
</file>