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2.REVALIDATION_Demandes2025/"/>
    </mc:Choice>
  </mc:AlternateContent>
  <xr:revisionPtr revIDLastSave="79" documentId="14_{B11684D9-81DC-4662-8D2F-8AED95CF6A59}" xr6:coauthVersionLast="47" xr6:coauthVersionMax="47" xr10:uidLastSave="{3B826154-1DE7-4E90-9F72-1A8DEFDCA517}"/>
  <bookViews>
    <workbookView xWindow="-108" yWindow="-108" windowWidth="23256" windowHeight="12456" tabRatio="370" xr2:uid="{F2FE5258-0371-47E5-8BE4-221775F9DE8F}"/>
  </bookViews>
  <sheets>
    <sheet name="Feuil1" sheetId="1" r:id="rId1"/>
    <sheet name="Feuil2" sheetId="4" state="hidden" r:id="rId2"/>
  </sheets>
  <definedNames>
    <definedName name="_xlnm._FilterDatabase" localSheetId="0" hidden="1">Feuil1!$D$214:$D$216</definedName>
    <definedName name="_xlnm.Print_Area" localSheetId="0">Feuil1!$A$1:$S$125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 l="1"/>
  <c r="G100" i="1"/>
  <c r="E155" i="1"/>
  <c r="C51" i="4" s="1"/>
  <c r="H51" i="4" s="1"/>
  <c r="D215" i="1" s="1"/>
  <c r="I81" i="1"/>
  <c r="G79" i="1"/>
  <c r="I99" i="1"/>
  <c r="F198" i="1"/>
  <c r="F199" i="1"/>
  <c r="A1" i="1"/>
  <c r="G116" i="1"/>
  <c r="G110" i="1"/>
  <c r="J105" i="1"/>
  <c r="C44" i="4" l="1"/>
  <c r="P44" i="4" s="1"/>
  <c r="C37" i="4"/>
  <c r="N37" i="4" s="1"/>
  <c r="C133" i="1" s="1"/>
  <c r="C59" i="4"/>
  <c r="N59" i="4" s="1"/>
  <c r="L67" i="1" s="1"/>
  <c r="C82" i="4"/>
  <c r="G89" i="4" s="1"/>
  <c r="C30" i="4"/>
  <c r="G30" i="4" s="1"/>
  <c r="D166" i="1" s="1"/>
  <c r="C67" i="4"/>
  <c r="F67" i="4" s="1"/>
  <c r="K20" i="1" s="1"/>
  <c r="C23" i="4"/>
  <c r="Q23" i="4" s="1"/>
  <c r="C105" i="1" s="1"/>
  <c r="C9" i="4"/>
  <c r="H9" i="4" s="1"/>
  <c r="C2" i="4"/>
  <c r="P2" i="4" s="1"/>
  <c r="C20" i="1" s="1"/>
  <c r="C16" i="4"/>
  <c r="W16" i="4" s="1"/>
  <c r="D58" i="1" s="1"/>
  <c r="C74" i="4"/>
  <c r="J74" i="4" s="1"/>
  <c r="I51" i="4"/>
  <c r="D216" i="1" s="1"/>
  <c r="G51" i="4"/>
  <c r="L85" i="1" s="1"/>
  <c r="J51" i="4"/>
  <c r="P87" i="1" s="1"/>
  <c r="F51" i="4"/>
  <c r="L78" i="1" s="1"/>
  <c r="X23" i="4" l="1"/>
  <c r="D96" i="1" s="1"/>
  <c r="Z23" i="4"/>
  <c r="C90" i="1" s="1"/>
  <c r="V23" i="4"/>
  <c r="D98" i="1" s="1"/>
  <c r="U9" i="4"/>
  <c r="M9" i="4"/>
  <c r="P9" i="4"/>
  <c r="I9" i="4"/>
  <c r="O23" i="4"/>
  <c r="D103" i="1" s="1"/>
  <c r="F89" i="4"/>
  <c r="K23" i="4"/>
  <c r="C68" i="1" s="1"/>
  <c r="G82" i="4"/>
  <c r="F101" i="1" s="1"/>
  <c r="I30" i="4"/>
  <c r="D168" i="1" s="1"/>
  <c r="K2" i="4"/>
  <c r="R23" i="4"/>
  <c r="D109" i="1" s="1"/>
  <c r="Y23" i="4"/>
  <c r="D97" i="1" s="1"/>
  <c r="J30" i="4"/>
  <c r="D169" i="1" s="1"/>
  <c r="M23" i="4"/>
  <c r="F82" i="4"/>
  <c r="F100" i="1" s="1"/>
  <c r="S23" i="4"/>
  <c r="F116" i="1" s="1"/>
  <c r="T9" i="4"/>
  <c r="Y9" i="4"/>
  <c r="F37" i="4"/>
  <c r="C123" i="1" s="1"/>
  <c r="AD2" i="4"/>
  <c r="D85" i="1" s="1"/>
  <c r="S2" i="4"/>
  <c r="C23" i="1" s="1"/>
  <c r="AD9" i="4"/>
  <c r="Q2" i="4"/>
  <c r="C21" i="1" s="1"/>
  <c r="M59" i="4"/>
  <c r="L59" i="1" s="1"/>
  <c r="G37" i="4"/>
  <c r="C125" i="1" s="1"/>
  <c r="S9" i="4"/>
  <c r="V9" i="4"/>
  <c r="R2" i="4"/>
  <c r="C22" i="1" s="1"/>
  <c r="O9" i="4"/>
  <c r="L23" i="4"/>
  <c r="K44" i="4"/>
  <c r="L32" i="1" s="1"/>
  <c r="F2" i="4"/>
  <c r="F7" i="1" s="1"/>
  <c r="I23" i="4"/>
  <c r="F79" i="1" s="1"/>
  <c r="F23" i="4"/>
  <c r="C60" i="1" s="1"/>
  <c r="AF2" i="4"/>
  <c r="D87" i="1" s="1"/>
  <c r="O44" i="4"/>
  <c r="M29" i="1" s="1"/>
  <c r="U23" i="4"/>
  <c r="C118" i="1" s="1"/>
  <c r="P23" i="4"/>
  <c r="D66" i="1" s="1"/>
  <c r="N44" i="4"/>
  <c r="L41" i="1" s="1"/>
  <c r="AB9" i="4"/>
  <c r="W9" i="4"/>
  <c r="H23" i="4"/>
  <c r="C73" i="1" s="1"/>
  <c r="J2" i="4"/>
  <c r="AC2" i="4"/>
  <c r="C83" i="1" s="1"/>
  <c r="W23" i="4"/>
  <c r="D90" i="1" s="1"/>
  <c r="R9" i="4"/>
  <c r="K59" i="4"/>
  <c r="P37" i="4"/>
  <c r="D197" i="1" s="1"/>
  <c r="G44" i="4"/>
  <c r="L75" i="1" s="1"/>
  <c r="K37" i="4"/>
  <c r="C130" i="1" s="1"/>
  <c r="L44" i="4"/>
  <c r="L34" i="1" s="1"/>
  <c r="F44" i="4"/>
  <c r="L74" i="1" s="1"/>
  <c r="U16" i="4"/>
  <c r="C56" i="1" s="1"/>
  <c r="J44" i="4"/>
  <c r="L30" i="1" s="1"/>
  <c r="L37" i="4"/>
  <c r="C131" i="1" s="1"/>
  <c r="Y2" i="4"/>
  <c r="F31" i="1" s="1"/>
  <c r="O16" i="4"/>
  <c r="D49" i="1" s="1"/>
  <c r="I44" i="4"/>
  <c r="L28" i="1" s="1"/>
  <c r="S16" i="4"/>
  <c r="D53" i="1" s="1"/>
  <c r="F9" i="4"/>
  <c r="D174" i="1" s="1"/>
  <c r="AG2" i="4"/>
  <c r="C13" i="1" s="1"/>
  <c r="H2" i="4"/>
  <c r="C10" i="1" s="1"/>
  <c r="AA2" i="4"/>
  <c r="C33" i="1" s="1"/>
  <c r="T16" i="4"/>
  <c r="D54" i="1" s="1"/>
  <c r="F59" i="4"/>
  <c r="G59" i="4"/>
  <c r="L59" i="4"/>
  <c r="L57" i="1" s="1"/>
  <c r="H59" i="4"/>
  <c r="R37" i="4"/>
  <c r="D199" i="1" s="1"/>
  <c r="M37" i="4"/>
  <c r="C132" i="1" s="1"/>
  <c r="T2" i="4"/>
  <c r="C24" i="1" s="1"/>
  <c r="M16" i="4"/>
  <c r="N23" i="4"/>
  <c r="C103" i="1" s="1"/>
  <c r="AE9" i="4"/>
  <c r="B86" i="1" s="1"/>
  <c r="N2" i="4"/>
  <c r="C5" i="1" s="1"/>
  <c r="V16" i="4"/>
  <c r="D57" i="1" s="1"/>
  <c r="Q37" i="4"/>
  <c r="D198" i="1" s="1"/>
  <c r="I2" i="4"/>
  <c r="D160" i="1" s="1"/>
  <c r="G159" i="1" s="1"/>
  <c r="G2" i="4"/>
  <c r="F8" i="1" s="1"/>
  <c r="I59" i="4"/>
  <c r="I37" i="4"/>
  <c r="C128" i="1" s="1"/>
  <c r="J23" i="4"/>
  <c r="D80" i="1" s="1"/>
  <c r="K9" i="4"/>
  <c r="G23" i="4"/>
  <c r="C72" i="1" s="1"/>
  <c r="O2" i="4"/>
  <c r="C18" i="1" s="1"/>
  <c r="R44" i="4"/>
  <c r="J37" i="4"/>
  <c r="C129" i="1" s="1"/>
  <c r="H37" i="4"/>
  <c r="C127" i="1" s="1"/>
  <c r="J9" i="4"/>
  <c r="O37" i="4"/>
  <c r="G129" i="1" s="1"/>
  <c r="AA9" i="4"/>
  <c r="AB2" i="4"/>
  <c r="AC9" i="4"/>
  <c r="C36" i="1" s="1"/>
  <c r="AE2" i="4"/>
  <c r="D86" i="1" s="1"/>
  <c r="V2" i="4"/>
  <c r="C26" i="1" s="1"/>
  <c r="H44" i="4"/>
  <c r="L27" i="1" s="1"/>
  <c r="G9" i="4"/>
  <c r="J59" i="4"/>
  <c r="T23" i="4"/>
  <c r="C111" i="1" s="1"/>
  <c r="L9" i="4"/>
  <c r="Z9" i="4"/>
  <c r="Q44" i="4"/>
  <c r="M44" i="4"/>
  <c r="L36" i="1" s="1"/>
  <c r="M2" i="4"/>
  <c r="L2" i="4"/>
  <c r="L30" i="4"/>
  <c r="D64" i="1" s="1"/>
  <c r="G16" i="4"/>
  <c r="F40" i="1" s="1"/>
  <c r="K30" i="4"/>
  <c r="D170" i="1" s="1"/>
  <c r="I16" i="4"/>
  <c r="H40" i="1" s="1"/>
  <c r="H30" i="4"/>
  <c r="D167" i="1" s="1"/>
  <c r="X2" i="4"/>
  <c r="F30" i="1" s="1"/>
  <c r="Z2" i="4"/>
  <c r="C32" i="1" s="1"/>
  <c r="M30" i="4"/>
  <c r="D65" i="1" s="1"/>
  <c r="H16" i="4"/>
  <c r="F41" i="1" s="1"/>
  <c r="Q16" i="4"/>
  <c r="D51" i="1" s="1"/>
  <c r="U2" i="4"/>
  <c r="C25" i="1" s="1"/>
  <c r="N9" i="4"/>
  <c r="F30" i="4"/>
  <c r="D165" i="1" s="1"/>
  <c r="W2" i="4"/>
  <c r="F29" i="1" s="1"/>
  <c r="AI2" i="4"/>
  <c r="D178" i="1" s="1"/>
  <c r="AH2" i="4"/>
  <c r="C14" i="1" s="1"/>
  <c r="P16" i="4"/>
  <c r="D50" i="1" s="1"/>
  <c r="X9" i="4"/>
  <c r="Q9" i="4"/>
  <c r="N30" i="4"/>
  <c r="D67" i="1" s="1"/>
  <c r="F16" i="4"/>
  <c r="C38" i="1" s="1"/>
  <c r="I74" i="4"/>
  <c r="L16" i="4"/>
  <c r="N16" i="4"/>
  <c r="D48" i="1" s="1"/>
  <c r="K16" i="4"/>
  <c r="C42" i="1" s="1"/>
  <c r="R16" i="4"/>
  <c r="D52" i="1" s="1"/>
  <c r="J16" i="4"/>
  <c r="H41" i="1" s="1"/>
  <c r="F74" i="4"/>
  <c r="M20" i="1" s="1"/>
  <c r="H74" i="4"/>
  <c r="F197" i="1" s="1"/>
  <c r="L74" i="4"/>
  <c r="L23" i="1" s="1"/>
  <c r="K74" i="4"/>
  <c r="L24" i="1" s="1"/>
  <c r="G74" i="4"/>
  <c r="L22" i="1" s="1"/>
  <c r="F110" i="1"/>
  <c r="M31" i="1" l="1"/>
  <c r="D115" i="1"/>
  <c r="G132" i="1"/>
  <c r="M37" i="1"/>
  <c r="B13" i="1"/>
  <c r="B64" i="1"/>
  <c r="M33" i="1"/>
  <c r="G130" i="1"/>
  <c r="M35" i="1"/>
</calcChain>
</file>

<file path=xl/sharedStrings.xml><?xml version="1.0" encoding="utf-8"?>
<sst xmlns="http://schemas.openxmlformats.org/spreadsheetml/2006/main" count="712" uniqueCount="536">
  <si>
    <t>Ville:</t>
  </si>
  <si>
    <t>Code postal:</t>
  </si>
  <si>
    <t>Nom de baptème du bateau :</t>
  </si>
  <si>
    <t>Type de bateau :</t>
  </si>
  <si>
    <t>Numéro de voile :</t>
  </si>
  <si>
    <t>Numéro du dernier certificat IRC valide :</t>
  </si>
  <si>
    <t>Année du dernier certificat IRC valide :</t>
  </si>
  <si>
    <t>Adresse postale :</t>
  </si>
  <si>
    <t>Numéro de téléphone :</t>
  </si>
  <si>
    <t>Adresse mail (obligatoire) :</t>
  </si>
  <si>
    <t>BATEAU &amp; PROPRIETAIRE</t>
  </si>
  <si>
    <t xml:space="preserve">Coque : </t>
  </si>
  <si>
    <t>LH</t>
  </si>
  <si>
    <t>Poids*</t>
  </si>
  <si>
    <t>* Certificat de pesée obligatoire pour tout changement de poids et d'élancements</t>
  </si>
  <si>
    <t>BO*</t>
  </si>
  <si>
    <t>x*</t>
  </si>
  <si>
    <t>h*</t>
  </si>
  <si>
    <t>SO*</t>
  </si>
  <si>
    <t>y*</t>
  </si>
  <si>
    <t>Gueuses</t>
  </si>
  <si>
    <t>m</t>
  </si>
  <si>
    <t>kg</t>
  </si>
  <si>
    <t>Bau max</t>
  </si>
  <si>
    <t>Tirant d'eau</t>
  </si>
  <si>
    <t>Poids du bulbe</t>
  </si>
  <si>
    <t>Mesure</t>
  </si>
  <si>
    <t>(2 décimales)</t>
  </si>
  <si>
    <t>Source de la mesure</t>
  </si>
  <si>
    <t>(Obligatoire)</t>
  </si>
  <si>
    <t>P</t>
  </si>
  <si>
    <t>E</t>
  </si>
  <si>
    <t>J</t>
  </si>
  <si>
    <t>FL</t>
  </si>
  <si>
    <t>Gréement :</t>
  </si>
  <si>
    <t>HHW</t>
  </si>
  <si>
    <t>HTW</t>
  </si>
  <si>
    <t>HUW</t>
  </si>
  <si>
    <t>SPA calculé</t>
  </si>
  <si>
    <t>m²</t>
  </si>
  <si>
    <t>HSA calculé</t>
  </si>
  <si>
    <t xml:space="preserve"> </t>
  </si>
  <si>
    <t>MUW</t>
  </si>
  <si>
    <t>MTW</t>
  </si>
  <si>
    <t>MHW</t>
  </si>
  <si>
    <t>SLU</t>
  </si>
  <si>
    <t>SLE</t>
  </si>
  <si>
    <t>SHW</t>
  </si>
  <si>
    <t>SPA</t>
  </si>
  <si>
    <t xml:space="preserve">ou </t>
  </si>
  <si>
    <t>ASLU</t>
  </si>
  <si>
    <t>ASLE</t>
  </si>
  <si>
    <t>ASHW</t>
  </si>
  <si>
    <t>PY</t>
  </si>
  <si>
    <t>EY</t>
  </si>
  <si>
    <t>LLY</t>
  </si>
  <si>
    <t>LPY</t>
  </si>
  <si>
    <t>Choix tangon</t>
  </si>
  <si>
    <t>Bout-dehors articulé</t>
  </si>
  <si>
    <t>Bout-dehors seulement</t>
  </si>
  <si>
    <t>&lt;à préciser&gt;</t>
  </si>
  <si>
    <t>Année du dernier certif</t>
  </si>
  <si>
    <t>Si oui précisez:</t>
  </si>
  <si>
    <t>Choix oui/non</t>
  </si>
  <si>
    <t>Non</t>
  </si>
  <si>
    <t>Oui</t>
  </si>
  <si>
    <t>Détails additionnels :</t>
  </si>
  <si>
    <t>1. Avez-vous modifié la coque?</t>
  </si>
  <si>
    <t>2. Avez-vous modifié les aménagements intérieurs?</t>
  </si>
  <si>
    <t>3. Avez-vous modifié la quille ou le bulbe de quille?</t>
  </si>
  <si>
    <t>4. Avez-vous modifié le gréement?</t>
  </si>
  <si>
    <t>5. Avez-vous modifié/changé le(s) safran(s)?</t>
  </si>
  <si>
    <t>Répondez aux 5 questions suivantes :</t>
  </si>
  <si>
    <t>CONFIGURATION DE COURSE ET AMENAGEMENTS INTERIEURS</t>
  </si>
  <si>
    <t>Table de carré débarquée?</t>
  </si>
  <si>
    <t>Cuisine débarquée?</t>
  </si>
  <si>
    <t>Portes débarquées?</t>
  </si>
  <si>
    <t>Coussins et matelas débarqués?</t>
  </si>
  <si>
    <t>Coffres amovibles débarqués?</t>
  </si>
  <si>
    <t>Autre éléments débarqués?</t>
  </si>
  <si>
    <t>Planchers débarqués?</t>
  </si>
  <si>
    <t>Si oui, combien?</t>
  </si>
  <si>
    <t>Choix numériques</t>
  </si>
  <si>
    <t>10 +</t>
  </si>
  <si>
    <t>YACHT &amp; OWNER</t>
  </si>
  <si>
    <t>Sail number :</t>
  </si>
  <si>
    <t>Design :</t>
  </si>
  <si>
    <t>Yacht name :</t>
  </si>
  <si>
    <t>Number of the last valid IRC certificate :</t>
  </si>
  <si>
    <t>Year of the last valid certificate :</t>
  </si>
  <si>
    <t>Town :</t>
  </si>
  <si>
    <t>Post code :</t>
  </si>
  <si>
    <t>Mail (required) :</t>
  </si>
  <si>
    <t>Input data</t>
  </si>
  <si>
    <t>(2 decimals)</t>
  </si>
  <si>
    <t>Source of data</t>
  </si>
  <si>
    <t>Hull :</t>
  </si>
  <si>
    <t>Weight*</t>
  </si>
  <si>
    <t>* Weight certificate required for all weight or overhangs amendment</t>
  </si>
  <si>
    <t>Ballast</t>
  </si>
  <si>
    <t>Max beam</t>
  </si>
  <si>
    <t>Draft</t>
  </si>
  <si>
    <t>Bulb weight</t>
  </si>
  <si>
    <t>Draft board up :</t>
  </si>
  <si>
    <t>Draft board down :</t>
  </si>
  <si>
    <t>Rig :</t>
  </si>
  <si>
    <t>Lifting keel :</t>
  </si>
  <si>
    <t>Calc HSA</t>
  </si>
  <si>
    <t>or</t>
  </si>
  <si>
    <t>calc SPA</t>
  </si>
  <si>
    <t>Articulating bowsprit</t>
  </si>
  <si>
    <t>&lt;select from list&gt;</t>
  </si>
  <si>
    <t>No</t>
  </si>
  <si>
    <t>Yes</t>
  </si>
  <si>
    <t>Please answer to the 5 following questions :</t>
  </si>
  <si>
    <t>1. Did you modify the hull?</t>
  </si>
  <si>
    <t>If yes give details:</t>
  </si>
  <si>
    <t>2. Did you modify interior/accommodation?</t>
  </si>
  <si>
    <t>4. Did you modify the rig?</t>
  </si>
  <si>
    <t>5. Did you modify/change the rudder(s)?</t>
  </si>
  <si>
    <t>3. Did you change/modify the keel or the keel bulb?</t>
  </si>
  <si>
    <t>Additional details :</t>
  </si>
  <si>
    <t>Table removed?</t>
  </si>
  <si>
    <t>Door(s) removed?</t>
  </si>
  <si>
    <t>Floorboard(s) removed?</t>
  </si>
  <si>
    <t>Cushions removed?</t>
  </si>
  <si>
    <t>Other items removed?</t>
  </si>
  <si>
    <t>If yes how many?</t>
  </si>
  <si>
    <t>Choix de la langue:</t>
  </si>
  <si>
    <t>Français</t>
  </si>
  <si>
    <t>English</t>
  </si>
  <si>
    <t>Langue</t>
  </si>
  <si>
    <t>Phone number :</t>
  </si>
  <si>
    <t>Bateau &amp; Proprio</t>
  </si>
  <si>
    <t>Coque</t>
  </si>
  <si>
    <t>Voile d'avant :</t>
  </si>
  <si>
    <t>Grand-voile :</t>
  </si>
  <si>
    <t>Spinnakers :</t>
  </si>
  <si>
    <t>Spi symétrique :</t>
  </si>
  <si>
    <t>Spi asymétrique :</t>
  </si>
  <si>
    <t>Mizaine :</t>
  </si>
  <si>
    <t>Headsail :</t>
  </si>
  <si>
    <t>Mainsail :</t>
  </si>
  <si>
    <t>Symetric spinnaker :</t>
  </si>
  <si>
    <t>Asymetric spinnaker :</t>
  </si>
  <si>
    <t>Mizzen :</t>
  </si>
  <si>
    <t>Gréement &amp; Voiles</t>
  </si>
  <si>
    <t>Configuration course</t>
  </si>
  <si>
    <t xml:space="preserve">ATTENTION : </t>
  </si>
  <si>
    <t>Détails</t>
  </si>
  <si>
    <t xml:space="preserve">WARNING : </t>
  </si>
  <si>
    <t>If you have an Endorsed Certificate all data changes require measurments by an approved measurer.</t>
  </si>
  <si>
    <t>A remplir</t>
  </si>
  <si>
    <t>Menu déroulant</t>
  </si>
  <si>
    <t>Signature</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</si>
  <si>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</si>
  <si>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</si>
  <si>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</si>
  <si>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</si>
  <si>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</si>
  <si>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</si>
  <si>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</si>
  <si>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</si>
  <si>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</si>
  <si>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</si>
  <si>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</si>
  <si>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</si>
  <si>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</si>
  <si>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Scroll-down menu</t>
  </si>
  <si>
    <t>Owner's surname and first name:</t>
  </si>
  <si>
    <t>Nom et prénom du propriétaire :</t>
  </si>
  <si>
    <t>Espanol</t>
  </si>
  <si>
    <t>Para rellenar</t>
  </si>
  <si>
    <t>Menu desplegable</t>
  </si>
  <si>
    <t>BARCO Y PROPIETARIO</t>
  </si>
  <si>
    <t>Nombre del barco :</t>
  </si>
  <si>
    <t>Modelo de Barco :</t>
  </si>
  <si>
    <t xml:space="preserve">Número de vela : </t>
  </si>
  <si>
    <t>Número del último certificado IRC valido :</t>
  </si>
  <si>
    <t>Año del último certificado IRC valido :</t>
  </si>
  <si>
    <t xml:space="preserve">Nombre y apellidos del armador : </t>
  </si>
  <si>
    <t>Dirección :</t>
  </si>
  <si>
    <t>Ciudad :</t>
  </si>
  <si>
    <t>Código postal :</t>
  </si>
  <si>
    <t>Número de teléfono :</t>
  </si>
  <si>
    <t>Dirección email (obligatoria) :</t>
  </si>
  <si>
    <t>&lt;selecciona de la lista&gt;</t>
  </si>
  <si>
    <t>Medida</t>
  </si>
  <si>
    <t>(2 decimales)</t>
  </si>
  <si>
    <t>Fuente del dato</t>
  </si>
  <si>
    <t>(Obligatorio)</t>
  </si>
  <si>
    <t>Casco :</t>
  </si>
  <si>
    <t>Peso*</t>
  </si>
  <si>
    <t>* Certificado de peso obligatorio para toda cambio de peso y lanzamientos</t>
  </si>
  <si>
    <t>Lastre</t>
  </si>
  <si>
    <t>Manga max.</t>
  </si>
  <si>
    <t>Calado</t>
  </si>
  <si>
    <t>Peso del bulbo</t>
  </si>
  <si>
    <t>Quilla elevable</t>
  </si>
  <si>
    <t>Vela de proa :</t>
  </si>
  <si>
    <t>HSA calculado</t>
  </si>
  <si>
    <t>Mayor :</t>
  </si>
  <si>
    <t>Espi simértico</t>
  </si>
  <si>
    <t>o</t>
  </si>
  <si>
    <t>SPA calculado</t>
  </si>
  <si>
    <t xml:space="preserve">Espi asimétrico : </t>
  </si>
  <si>
    <t>Mesana</t>
  </si>
  <si>
    <t>Botalón articulado</t>
  </si>
  <si>
    <t>CONFIGURACIÓN EN REGATA Y ACOMODACIONES INTERIORES</t>
  </si>
  <si>
    <t>Precisa mas abajo si los elementos de acomodación interior son quitados o permanecen a bordo en regata. En este caso, cada elemento debe estar en su posición normal a bordo. Si los elementos más abajo son diferentes de la versión estandar, por favor, especifiquelo.</t>
  </si>
  <si>
    <t>¿Cocina desmbarcada?</t>
  </si>
  <si>
    <t>¿Puertas desembarcadas?</t>
  </si>
  <si>
    <t>¿Suelos desembarcados?</t>
  </si>
  <si>
    <t>¿Cojines y colchones desembarcados?</t>
  </si>
  <si>
    <t>¿Cofres amovibles desembarcados?</t>
  </si>
  <si>
    <t>¿Otros elementos desembarcados?</t>
  </si>
  <si>
    <t>Si es "si", ¿cuantos?</t>
  </si>
  <si>
    <t>Si</t>
  </si>
  <si>
    <t>Responde a las 5 preguntas siguientes:</t>
  </si>
  <si>
    <t>1. ¿Has modificado el casco?</t>
  </si>
  <si>
    <t>2. ¿Has modificado las acomodaciones interiores?</t>
  </si>
  <si>
    <t>3. ¿Has modificado la quilla o el bulbo de la quilla?</t>
  </si>
  <si>
    <t>4. ¿Has modificado el aparejo?</t>
  </si>
  <si>
    <t>5. ¿Has modificado/cambiado los timon(es)?</t>
  </si>
  <si>
    <t>Detalles adicionales :</t>
  </si>
  <si>
    <t>Si es "si", precisar :</t>
  </si>
  <si>
    <t>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t>
  </si>
  <si>
    <t>Leido y aceptado:</t>
  </si>
  <si>
    <t>Yo he leido y acepto las condiciones de arriba</t>
  </si>
  <si>
    <t>Yo no acepto las condiciones de arriba</t>
  </si>
  <si>
    <t>Nombre</t>
  </si>
  <si>
    <t>Le bateau a-t-il subit des modifications depuis le dernier certificat valide?</t>
  </si>
  <si>
    <t>Does the boat has any modification since last valid certificate?</t>
  </si>
  <si>
    <t>¿El barco tiene cualquier modificación desde el último certificado válido?</t>
  </si>
  <si>
    <t>**Merci de confirmer la valeur de HLUmax même si elle n'est pas modifiée par rapport au précédant certificat.</t>
  </si>
  <si>
    <t>**Please confirm HLUmax even if not changed from the previous certificate.</t>
  </si>
  <si>
    <t>** Gracias por confirmar el valor de la HLUmax incluso si no ha cambiado desde el certificado anterior</t>
  </si>
  <si>
    <t>&lt;2000</t>
  </si>
  <si>
    <t>Demande de simulation post-conception</t>
  </si>
  <si>
    <t>IRC Trial form</t>
  </si>
  <si>
    <t>Type de demande</t>
  </si>
  <si>
    <t>Tipo de Solicitud :</t>
  </si>
  <si>
    <t>Operation type :</t>
  </si>
  <si>
    <t>Type de demande :</t>
  </si>
  <si>
    <t>Country :</t>
  </si>
  <si>
    <t>Pays :</t>
  </si>
  <si>
    <t>Pais :</t>
  </si>
  <si>
    <t>M</t>
  </si>
  <si>
    <t>A</t>
  </si>
  <si>
    <t>S</t>
  </si>
  <si>
    <t>T</t>
  </si>
  <si>
    <t>SOLO rellene los datos que cambian</t>
  </si>
  <si>
    <t>Do not fill any data below</t>
  </si>
  <si>
    <t>No llene los datos a continuación</t>
  </si>
  <si>
    <t>Ne remplissez aucune données ci-dessous</t>
  </si>
  <si>
    <t>Solicitud de prueba IRC</t>
  </si>
  <si>
    <t>Foils</t>
  </si>
  <si>
    <t>Si oui, le Centre de Calcul vous contactera pour une demande d'information et de mesures supplémentaires.</t>
  </si>
  <si>
    <r>
      <t>• IRC 21.6.1: number of spinnakers on board</t>
    </r>
    <r>
      <rPr>
        <i/>
        <sz val="10"/>
        <rFont val="Arial"/>
        <family val="2"/>
      </rPr>
      <t xml:space="preserve"> </t>
    </r>
    <r>
      <rPr>
        <b/>
        <i/>
        <sz val="10"/>
        <rFont val="Arial"/>
        <family val="2"/>
      </rPr>
      <t>While Racing</t>
    </r>
  </si>
  <si>
    <r>
      <t xml:space="preserve">• IRC 21.6.1: numero de spinnakers a bordo </t>
    </r>
    <r>
      <rPr>
        <b/>
        <i/>
        <sz val="10"/>
        <rFont val="Arial"/>
        <family val="2"/>
      </rPr>
      <t>En Regata</t>
    </r>
  </si>
  <si>
    <r>
      <t xml:space="preserve">• IRC 21.6.1: nombre de spinnakers embarqués </t>
    </r>
    <r>
      <rPr>
        <b/>
        <i/>
        <sz val="10"/>
        <rFont val="Arial"/>
        <family val="2"/>
      </rPr>
      <t>En Course</t>
    </r>
  </si>
  <si>
    <t>La Règle IRC 2019 adapte le TCC selon le nombre de spinnakers embarqués En Course, même lorsque ce nombre est inférieur à 3.</t>
  </si>
  <si>
    <t>IRC Rule 2019 adjusts the TCC according to the number of spinnakers on board While Racing, even if less than 3.</t>
  </si>
  <si>
    <t>• IRC 21.1.6 b) : Système(s) de réglage de l'étai avant En Course</t>
  </si>
  <si>
    <t>• IRC 21.1.6 b) : System(s) to adjust the forestay While Racing</t>
  </si>
  <si>
    <t>• IRC 21.1.6 b) : Sistema(s) de  arreglo del estay En Regata</t>
  </si>
  <si>
    <t>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t>
  </si>
  <si>
    <t>However used or not While Racing, a boat fitted with or carrying on board system(s) to adjust the forestay While Racing shall declare this to the Rating Authority. This includes a system with the power system disconnected or removed from the boat.</t>
  </si>
  <si>
    <t>Please select language</t>
  </si>
  <si>
    <t>Sélectionnez votre langue</t>
  </si>
  <si>
    <t>Gracias por escoger su lengua</t>
  </si>
  <si>
    <t>Traitement de vos données personnelles</t>
  </si>
  <si>
    <t>Tratamiento de sus datos</t>
  </si>
  <si>
    <t>How we use your information</t>
  </si>
  <si>
    <t>Nº de spis a bordo En Regata</t>
  </si>
  <si>
    <t>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t>
  </si>
  <si>
    <t>Si la respuesta es Sí, el Centro de Calculo IRC solicitará información y medidas adicionales.</t>
  </si>
  <si>
    <t>El  IRC  2019 ajusta el TCC de acuerdo con el número de spinnakers a bordo En Regata, incluso cuando este número es inferior a 3.</t>
  </si>
  <si>
    <t>Solamente botalón</t>
  </si>
  <si>
    <t>NOUVEAU en 2020</t>
  </si>
  <si>
    <t>NEW in 2020</t>
  </si>
  <si>
    <t>NUEVO en 2020</t>
  </si>
  <si>
    <t>Ajoutée pour la version 2020</t>
  </si>
  <si>
    <t>IRC 2019</t>
  </si>
  <si>
    <t>NOVO em 2021</t>
  </si>
  <si>
    <t>Génois volant :</t>
  </si>
  <si>
    <t>FLU</t>
  </si>
  <si>
    <t>FLP</t>
  </si>
  <si>
    <t>FHW</t>
  </si>
  <si>
    <t>FTW</t>
  </si>
  <si>
    <t>FUW</t>
  </si>
  <si>
    <t>FSFL (mesuré comme un spinnaker)</t>
  </si>
  <si>
    <t>FSHW (mesuré comme un spinnaker)</t>
  </si>
  <si>
    <t>FSA calculé</t>
  </si>
  <si>
    <t>STLFHmax calculé</t>
  </si>
  <si>
    <t>STL (Bout dehors ou spi amuré sur le pont)</t>
  </si>
  <si>
    <t>Ajoutée pour la version 2021</t>
  </si>
  <si>
    <t>NOVO em 2019</t>
  </si>
  <si>
    <t>NOVO em 2020</t>
  </si>
  <si>
    <t>SPL (Tangon de spinnaker)</t>
  </si>
  <si>
    <t>Ni tangon de spinnaker, ni bout-dehors (le spi peut être amuré sur le pont)</t>
  </si>
  <si>
    <t>Sin tangon de spinnaker, ni botalon (el spi puede amurarse en casco)</t>
  </si>
  <si>
    <t>Bowsprit only</t>
  </si>
  <si>
    <t>Só gurupés</t>
  </si>
  <si>
    <t>Tangon(s) de spinnaker, PAS DE bout -dehors</t>
  </si>
  <si>
    <t>Spinnaker pole(s), NO bowsprit</t>
  </si>
  <si>
    <t>Tangón(es) para spinnaker, NO botalon</t>
  </si>
  <si>
    <t>Spinnaker pole(s) AND bowsprit</t>
  </si>
  <si>
    <t>Tangón de spinnaker Y botalon</t>
  </si>
  <si>
    <t>Tangon(s) de spinnaker ET bout-dehors</t>
  </si>
  <si>
    <t>Sem pau de spinnaker ou gurupés</t>
  </si>
  <si>
    <t>Gurupés articulado</t>
  </si>
  <si>
    <t>Muleta</t>
  </si>
  <si>
    <t>SPL (Spinnaker pole)</t>
  </si>
  <si>
    <t>SPL (Tangón de spinnaker)</t>
  </si>
  <si>
    <t>STL (Bowsprit or Spinnaker tacked on deck)</t>
  </si>
  <si>
    <t>STL (Botalon o spinnaker amurado en casco)</t>
  </si>
  <si>
    <t>STL (Gurupès ou balão amurado ao convés)</t>
  </si>
  <si>
    <r>
      <t>HLUmax</t>
    </r>
    <r>
      <rPr>
        <sz val="10"/>
        <color indexed="30"/>
        <rFont val="Arial"/>
        <family val="2"/>
      </rPr>
      <t>**</t>
    </r>
  </si>
  <si>
    <t>HLU</t>
  </si>
  <si>
    <t>HLP</t>
  </si>
  <si>
    <t>SFL</t>
  </si>
  <si>
    <t>ASFL</t>
  </si>
  <si>
    <t>Flèche de bordure si &gt;7,5% HLP</t>
  </si>
  <si>
    <t>Foot offset if &gt;7,5% HLP</t>
  </si>
  <si>
    <t>Faldón de pujamen si &gt;7,5% HLP</t>
  </si>
  <si>
    <t>Flèche de bordure si &gt;7,5% FLP</t>
  </si>
  <si>
    <t>Foot offset if &gt;7,5% FLP</t>
  </si>
  <si>
    <t>Faldón de pujamen si &gt;7,5% FLP</t>
  </si>
  <si>
    <r>
      <t xml:space="preserve">Nombre de génois volants à bord </t>
    </r>
    <r>
      <rPr>
        <i/>
        <sz val="10"/>
        <rFont val="Arial"/>
        <family val="2"/>
      </rPr>
      <t>en course</t>
    </r>
  </si>
  <si>
    <t>Nº de balões a bordo em regata</t>
  </si>
  <si>
    <r>
      <t xml:space="preserve">No. Of Flying Headsails aboard while </t>
    </r>
    <r>
      <rPr>
        <i/>
        <sz val="10"/>
        <rFont val="Arial"/>
        <family val="2"/>
      </rPr>
      <t>racing</t>
    </r>
  </si>
  <si>
    <t>Nº de Genoas de testa livre a bordo</t>
  </si>
  <si>
    <t>FSFL (measured as a spinnaker)</t>
  </si>
  <si>
    <t>FSHW (measured as a spinnaker)</t>
  </si>
  <si>
    <t>Flying Headsail:</t>
  </si>
  <si>
    <t>Genoa de testa livre :</t>
  </si>
  <si>
    <t>Nombre de spis à bord en course</t>
  </si>
  <si>
    <t>No. Of spinnaker aboard while racing</t>
  </si>
  <si>
    <t>7.5% LP =</t>
  </si>
  <si>
    <t>7.5% FLP =</t>
  </si>
  <si>
    <t>Kitchen parts removed?</t>
  </si>
  <si>
    <t>Bateaux équipés d'appendices sustentateurs</t>
  </si>
  <si>
    <t>Boats with lifting appendages</t>
  </si>
  <si>
    <t>If yes, your Rating Authority will contact you further more information and measurements details</t>
  </si>
  <si>
    <t>Calc FSA</t>
  </si>
  <si>
    <t>FSA calculado</t>
  </si>
  <si>
    <t>Calc STLFHmax</t>
  </si>
  <si>
    <t>STLFHmax calculado</t>
  </si>
  <si>
    <t>Please note below if internal layout elements are removed or kept aboard while racing. In this second case, each item must be in normal position on board.
If the items below are different from the standard version, please specify in the box Additional Details.</t>
  </si>
  <si>
    <t>Votre bateau est-il équipé d'appendice(s) qui crée de la portance ?</t>
  </si>
  <si>
    <t>ATENCIÓN :</t>
  </si>
  <si>
    <t>FLYING HEADSAIL</t>
  </si>
  <si>
    <t>Nome do barco :</t>
  </si>
  <si>
    <t>Numeral de vela :</t>
  </si>
  <si>
    <t>Desenho Classe :</t>
  </si>
  <si>
    <t>Sobrenome e nomes do Armador</t>
  </si>
  <si>
    <t>Endereço de correspondência</t>
  </si>
  <si>
    <t>BARCO E ARMADOR</t>
  </si>
  <si>
    <t>Completar</t>
  </si>
  <si>
    <t>MODIFICACIONE(S)</t>
  </si>
  <si>
    <t>AMENDMENT(S)</t>
  </si>
  <si>
    <t>MODIFICATION(S)</t>
  </si>
  <si>
    <t>Medição</t>
  </si>
  <si>
    <t>Genoa :</t>
  </si>
  <si>
    <t>Mestra :</t>
  </si>
  <si>
    <t>Balões :</t>
  </si>
  <si>
    <t>ou</t>
  </si>
  <si>
    <t>Balão simétrico :</t>
  </si>
  <si>
    <t>Balão assimétrico :</t>
  </si>
  <si>
    <t>FSFL (Medição como balão)</t>
  </si>
  <si>
    <t>FSHW (Medição como balão)</t>
  </si>
  <si>
    <t>Mezena :</t>
  </si>
  <si>
    <t>No spinnaker pole nor bowsprit (Spi may be tacked on deck)</t>
  </si>
  <si>
    <t>Pau(s) de spi, SEM gurupés</t>
  </si>
  <si>
    <t>Pau(s) de spi, E gurupés</t>
  </si>
  <si>
    <t>SPL (Pau de spi)</t>
  </si>
  <si>
    <t>Aparejo :</t>
  </si>
  <si>
    <t>Mastreação :</t>
  </si>
  <si>
    <t>RACE CONFIGURATION AND ACCOMODATION LAYOUT</t>
  </si>
  <si>
    <t>¿Mesa desembarcada?</t>
  </si>
  <si>
    <t>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t>
  </si>
  <si>
    <t>Precisar</t>
  </si>
  <si>
    <t>Si el Certificado es Endorsed toda modificación debe estar oficialmente medida o pesada.</t>
  </si>
  <si>
    <t>Si vous disposez d'un Certificat Endorsed toute modification doit être officiellement mesurée ou pesée.</t>
  </si>
  <si>
    <t>Calc do FSA</t>
  </si>
  <si>
    <t>Calc do STLFHmax</t>
  </si>
  <si>
    <t>Cidade :</t>
  </si>
  <si>
    <t>CEP :</t>
  </si>
  <si>
    <t>País :</t>
  </si>
  <si>
    <t>Telefone :</t>
  </si>
  <si>
    <t>E-mail :</t>
  </si>
  <si>
    <t>Nomes</t>
  </si>
  <si>
    <t>COMPLETER</t>
  </si>
  <si>
    <t>Português</t>
  </si>
  <si>
    <t>(Mandatory)</t>
  </si>
  <si>
    <t>Peso do barco*</t>
  </si>
  <si>
    <t>Lastro Interno</t>
  </si>
  <si>
    <t>Boca Max</t>
  </si>
  <si>
    <t>Peso do bulbo</t>
  </si>
  <si>
    <t>Matériau inséré dans le voile de quille ? (IRC 19.6)</t>
  </si>
  <si>
    <t>Material in fin keel ? (IRC 19.6)</t>
  </si>
  <si>
    <t>Material en la aleta de la quilla ? (IRC 19.6)</t>
  </si>
  <si>
    <t>Quille relevable :</t>
  </si>
  <si>
    <t>Quilha de içar :</t>
  </si>
  <si>
    <t>Tirant d'eau min :</t>
  </si>
  <si>
    <t>Calado min :</t>
  </si>
  <si>
    <t>Calado max :</t>
  </si>
  <si>
    <t>Tirant d'eau max :</t>
  </si>
  <si>
    <t>Calc do HSA</t>
  </si>
  <si>
    <t>Calc do SPA</t>
  </si>
  <si>
    <t>Movable cockpit lockers removed?</t>
  </si>
  <si>
    <t>Is the boat fitted with appendage(s) that create lift?</t>
  </si>
  <si>
    <t>El barco está equipado con xxx que elevan?</t>
  </si>
  <si>
    <t>Menu de abrir</t>
  </si>
  <si>
    <t>Tipo de Solicitude</t>
  </si>
  <si>
    <t>Planilha de Teste</t>
  </si>
  <si>
    <t>Selecionar lingua</t>
  </si>
  <si>
    <t>Número do último Certificado válido:</t>
  </si>
  <si>
    <t>Ano do último Certificado válido:</t>
  </si>
  <si>
    <t>&lt;selecionar da lista&gt;</t>
  </si>
  <si>
    <t>O barco passou por alguma modificação da última emissão de Certificado válido?</t>
  </si>
  <si>
    <t>Complete com dados a emendar SOMENTE</t>
  </si>
  <si>
    <t>Não completar os dados abaixo</t>
  </si>
  <si>
    <t>EMENDAS</t>
  </si>
  <si>
    <t>(2 decimais)</t>
  </si>
  <si>
    <t>Fonte dos dados</t>
  </si>
  <si>
    <t>(Obrigatorio)</t>
  </si>
  <si>
    <t>Material da asa da quilha (Regra 19.6) ?</t>
  </si>
  <si>
    <t xml:space="preserve">*Certificado de Peso obrigatorio para toda emenda de peso e lançamentos </t>
  </si>
  <si>
    <t>**Por favor confirmar HLUmax mesmo que sem modificação do Certificado anterior.</t>
  </si>
  <si>
    <t>Curva do pé se &gt;7,5% HLP</t>
  </si>
  <si>
    <t>Curva do pé se &gt;7,5% FLP</t>
  </si>
  <si>
    <t>CONFIGURAÇÃO DE REGATA E DISTRIBUIÇÃO DOS INTERIORES</t>
  </si>
  <si>
    <t xml:space="preserve">Favor de informar se elementos da distribuição interna são removidos do barco enquanto em regata. Nesse caso, cada item deve estar na sua posição normal a bordo. Se os itens abaixo são diferentes da versão padrão, especifique na caixa Detalhes Adicionais. </t>
  </si>
  <si>
    <t>Mesa desmebarcada?</t>
  </si>
  <si>
    <t>Portas desembarcadas?</t>
  </si>
  <si>
    <t>Assoalhos desembarcados?</t>
  </si>
  <si>
    <t>Beliches desembarcados?</t>
  </si>
  <si>
    <t>Caixões do cockpit desembarcados?</t>
  </si>
  <si>
    <t>Outros equipamentos desembarcados?</t>
  </si>
  <si>
    <t>Sem "sim", quantos?</t>
  </si>
  <si>
    <t>Elementos da cozinha desembarcados?</t>
  </si>
  <si>
    <t>ATENÇÃO:</t>
  </si>
  <si>
    <t>Ser seu Certificado é Auditado toda mudança de dados têm que ser aprovada por Medidor Credenciado.</t>
  </si>
  <si>
    <t>Favor de contestar as seguintes 5 perguntas:</t>
  </si>
  <si>
    <t>1. O casco foi modificado?</t>
  </si>
  <si>
    <t>2. O interior e/ou as acomodações foram modificadas?</t>
  </si>
  <si>
    <t>3. A quilha e/ou o bulbo foram modificados/trocados?</t>
  </si>
  <si>
    <t>4. A mastreação foi modificada/trocada?</t>
  </si>
  <si>
    <t>5. O leme foi modificado/trocado?</t>
  </si>
  <si>
    <t>Detalhes adicionais:</t>
  </si>
  <si>
    <t>Se "sim", forneça detalhes:</t>
  </si>
  <si>
    <t>Confirmo que a informação aqui fornecida é correta para o melhor do meu conhecimento. Confirmo que leí as Regras da Classe IRC e aceito cumpri-las completamente. Estou ciente que a Autoridade de Rating manterá todos os detalhes do meu rating na sua base de dados digital e que não tenho objeção que esses dados sejam guardados e utilizados com o propósito de analise e informação.</t>
  </si>
  <si>
    <t>Leido e aceito:</t>
  </si>
  <si>
    <t>Eu leí e aceito as condições acima mencionadas:</t>
  </si>
  <si>
    <t>Não aceito as condições acima mencionadas:</t>
  </si>
  <si>
    <t>Barcos com apêndices que geram elevação</t>
  </si>
  <si>
    <t>O barco está equipado com apêndices que geram elevação?</t>
  </si>
  <si>
    <t>Veja IRC Regra 2021 - Appendix F</t>
  </si>
  <si>
    <t>Se "sim" a Autoridade de Rating entrará em contato para coletar mais informações e detalhes de medição.</t>
  </si>
  <si>
    <t>IRC2021 - Définitions : FSHW&lt;62.5%FSFL = Cette voile n'est pas un Génois volant !</t>
  </si>
  <si>
    <t>IRC2021 - Definitions: FSHW&lt;62.5%FSFL = This sail is not a Flying Headsail!</t>
  </si>
  <si>
    <t>IRC2021 - Definiciones: FSHW&lt;62.5%FSFL = Esta vela no es un XXXXX !</t>
  </si>
  <si>
    <t>IRC2021 - Definições: FSHW&lt;62.5%FSFL = Esta vela não é um Genoa de testa livre !</t>
  </si>
  <si>
    <t>IRC2021 - Définitions: ASHW&lt;75%ASFL = Cette voile n'est pas un spinnaker !</t>
  </si>
  <si>
    <t>IRC2021 - Definitions: ASHW&lt;75%ASFL = This sail is not a spinnaker!</t>
  </si>
  <si>
    <t>IRC2021 - Definiciones: ASHW&lt;75%ASFL = Esta vela no es un spinnaker !</t>
  </si>
  <si>
    <t>IRC2021 - Definições: ASHW&lt;75%ASFL = Esta vela não é um balão!</t>
  </si>
  <si>
    <t>Como usamos seus dados</t>
  </si>
  <si>
    <t>O Centro de Cálculos IRC da UNCL trata sua privacidade com a maior seriedade e só utilizará seus dados pessoais para administrar sua conta e para providenciar os produtos e serviços que Você solicitou de nós. Isso inclui compartilha-los com a sua Autoridade IRC para que sejam enviados mensagens lembrando da revalidação anual do Certificado IRC e para enviar o Livro Anual da IRC. Também informaremos seu nome, número de Certificado e ofereceremos o código da validação aos nossos Sócios Membros da IRC somente com o propósito de activar e validar seus oferecimentos. Não venderemos nem intercambiaremos suas informações pessoais.</t>
  </si>
  <si>
    <t>De todas as formas, de tempos em tempos, nós ou nossos Sócios Membros IRC, gostariamos de contatá-lo via e-mail com boletins informativos e novidades sobre a IRC, descontos, eventos e outras comunicações de Seahorse Rating Limited ou dos nossos Sócios Membros. Por favor marque na caixa correspondente se aceita receber esses informativos:</t>
  </si>
  <si>
    <r>
      <rPr>
        <sz val="10"/>
        <rFont val="Arial"/>
        <family val="2"/>
      </rPr>
      <t xml:space="preserve">m </t>
    </r>
    <r>
      <rPr>
        <b/>
        <sz val="10"/>
        <color indexed="10"/>
        <rFont val="Arial"/>
        <family val="2"/>
      </rPr>
      <t>(STLFHmax = FSLF - (0.25*J)</t>
    </r>
  </si>
  <si>
    <t>Tangon de spinnaker, bout dehors, etc ...</t>
  </si>
  <si>
    <t>Spinnaker pole, bowsprit,etc…</t>
  </si>
  <si>
    <t>Tangón de spinnaker, botalón, etc …</t>
  </si>
  <si>
    <t>Pau de spi, Gurupes, etc …</t>
  </si>
  <si>
    <t>Complete with the data to be amended ONLY</t>
  </si>
  <si>
    <t>Tangon de foc sous le vent (Whisker pole)</t>
  </si>
  <si>
    <t>Whisker pole set to leeward</t>
  </si>
  <si>
    <t>Tangón solo para vela de proa en sotavento</t>
  </si>
  <si>
    <t>Genoa Volante</t>
  </si>
  <si>
    <t>FSFL</t>
  </si>
  <si>
    <t>FSHW</t>
  </si>
  <si>
    <t>Nº de genoas volantes a bordo En Regata</t>
  </si>
  <si>
    <t>Voir Règle IRC - Annexe F "Appendices Sustentateurs"</t>
  </si>
  <si>
    <t>See IRC Rule - Appendix F</t>
  </si>
  <si>
    <t>Regla IRC - Appendix F</t>
  </si>
  <si>
    <t>Regra IRC - Appendix F</t>
  </si>
  <si>
    <t>NOUVEAU depuis 2021</t>
  </si>
  <si>
    <t>NEW since 2021</t>
  </si>
  <si>
    <t>NUEVO desde 2021</t>
  </si>
  <si>
    <t>Remplissez SEULEMENT les données à modifier (sauf indication spécifique en marge gauche)</t>
  </si>
  <si>
    <t>Planilha de Emenda IRC 2023</t>
  </si>
  <si>
    <t>Demande de modification de certificat IRC 2024</t>
  </si>
  <si>
    <t xml:space="preserve">IRC 2024 Amendment form </t>
  </si>
  <si>
    <t>Solictud de modificación del certificado IRC 2024</t>
  </si>
  <si>
    <t xml:space="preserve">Nombre de voiles d'avant </t>
  </si>
  <si>
    <t>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t>
  </si>
  <si>
    <t>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t>
  </si>
  <si>
    <t>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t>
  </si>
  <si>
    <t>Cependant, nous souhaiterions vous adresser occasionnellement par courriel des lettres d'actualité, offres ou promotions émanant du Pôle Course du YC France ou de ses partenaires. Si vous acceptez de recevoir de telles communications, merci de cocher la case ci-contre.</t>
  </si>
  <si>
    <t>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t>
  </si>
  <si>
    <t>Sin embargo, nos gustaría enviarle boletines ocasionales, ofertas o promociones del YC FRANCE o sus socios. Si acepta recibir dichas comunicaciones, marque la casilla contraria.</t>
  </si>
  <si>
    <t>Nombre de voiles d'avant à bord qui peuvent être utilisées en course :</t>
  </si>
  <si>
    <t>A renseigner impérativement</t>
  </si>
  <si>
    <t>To be completed systematically</t>
  </si>
  <si>
    <t>Debe completarse para cualquier solicitud</t>
  </si>
  <si>
    <t>Deve ser preenchido para qualquer solicitação</t>
  </si>
  <si>
    <t>Trinquettes inclues dans le nombre de voiles d'avant</t>
  </si>
  <si>
    <t>Number of Headsails</t>
  </si>
  <si>
    <t>Number of Headsails carried on board while racing</t>
  </si>
  <si>
    <t>Exclude: 1 OSR Heavy Weather Jib and/or 1 OPSR Strom Jib. See IRC Rule 21.7.1</t>
  </si>
  <si>
    <t>Numero de velas de proa</t>
  </si>
  <si>
    <t>Numero de velas de proa a bordo que pueden ser utilizadas en regata :</t>
  </si>
  <si>
    <t>Velas de estay incluidas</t>
  </si>
  <si>
    <t>Excluidos : 1 foque de tiempo duro para condiciones meteologicas adversas (OSR) y/o 1 foque de Tiempo duro para tormentas (OSR). Ver Regla IRC 21.7.1</t>
  </si>
  <si>
    <t>If your certificate is required for a specific event or rating deadline, please give the event name and date in the box above. If the deadline is within 7 days of application, there is no guarantee of certificate issue in time.</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</si>
  <si>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</si>
  <si>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</si>
  <si>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Event name and rating deadline :</t>
  </si>
  <si>
    <t>Évènement et date limite :</t>
  </si>
  <si>
    <t>Evento y fecha límite:</t>
  </si>
  <si>
    <t>Exclus : 1 foc de gros temps RSO et/ou 1 Tourmentin RSO (Voir Règle IRC 21.7.1)</t>
  </si>
  <si>
    <t>NOUVEAU - IRC 2025</t>
  </si>
  <si>
    <t>NEW - IRC 2025</t>
  </si>
  <si>
    <t>NUEVO - IRC 2025</t>
  </si>
  <si>
    <t>Planilha de Revalidação IRC 2025</t>
  </si>
  <si>
    <t>R</t>
  </si>
  <si>
    <t>Demande de revalidation de certificat IRC 2026</t>
  </si>
  <si>
    <t>IRC Revalidation form 2026</t>
  </si>
  <si>
    <t>revalidación del certificado IRC para 2026</t>
  </si>
  <si>
    <t>Staysails are included in the number of headsails</t>
  </si>
  <si>
    <t>Certificat IRC non revalidé au cours des 3 dernières années civiles : demande d’un NOUVEAU certificat requise.</t>
  </si>
  <si>
    <t>IRC certificate not revalidated within the last three calendar years: a NEW certificate application is required.</t>
  </si>
  <si>
    <t>Certificado IRC no revalidado en los últimos 3 años civiles: se requiere una solicitud de NUEVO certificado.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</si>
</sst>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6" x14ac:knownFonts="1">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0"/>
      <name val="Arial"/>
      <family val="2"/>
    </font>
    <font>
      <sz val="10"/>
      <color indexed="12"/>
      <name val="Arial"/>
      <family val="2"/>
    </font>
    <font>
      <b/>
      <sz val="10"/>
      <color indexed="10"/>
      <name val="Arial"/>
      <family val="2"/>
    </font>
    <font>
      <b/>
      <u/>
      <sz val="10"/>
      <color indexed="10"/>
      <name val="Arial"/>
      <family val="2"/>
    </font>
    <font>
      <sz val="10"/>
      <color indexed="9"/>
      <name val="Arial"/>
      <family val="2"/>
    </font>
    <font>
      <b/>
      <sz val="72"/>
      <color indexed="9"/>
      <name val="Arial"/>
      <family val="2"/>
    </font>
    <font>
      <sz val="10"/>
      <color indexed="48"/>
      <name val="Arial"/>
      <family val="2"/>
    </font>
    <font>
      <sz val="12"/>
      <name val="Arial"/>
      <family val="2"/>
    </font>
    <font>
      <b/>
      <sz val="14"/>
      <name val="Arial"/>
      <family val="2"/>
    </font>
    <font>
      <i/>
      <sz val="10"/>
      <name val="Arial"/>
      <family val="2"/>
    </font>
    <font>
      <b/>
      <i/>
      <sz val="10"/>
      <name val="Arial"/>
      <family val="2"/>
    </font>
    <font>
      <sz val="10"/>
      <color indexed="30"/>
      <name val="Arial"/>
      <family val="2"/>
    </font>
    <font>
      <strike/>
      <sz val="10"/>
      <name val="Arial"/>
      <family val="2"/>
    </font>
    <font>
      <b/>
      <i/>
      <sz val="8"/>
      <color indexed="10"/>
      <name val="Arial"/>
      <family val="2"/>
    </font>
    <font>
      <sz val="9"/>
      <name val="Arial"/>
      <family val="2"/>
    </font>
    <font>
      <sz val="10"/>
      <name val="Times New Roman"/>
      <family val="1"/>
    </font>
    <font>
      <sz val="10"/>
      <color theme="0"/>
      <name val="Arial"/>
      <family val="2"/>
    </font>
    <font>
      <b/>
      <sz val="10"/>
      <color rgb="FFFF0000"/>
      <name val="Arial"/>
      <family val="2"/>
    </font>
    <font>
      <sz val="10"/>
      <color rgb="FFFF0000"/>
      <name val="Arial"/>
      <family val="2"/>
    </font>
    <font>
      <i/>
      <sz val="10"/>
      <color rgb="FFFF0000"/>
      <name val="Arial"/>
      <family val="2"/>
    </font>
    <font>
      <sz val="10"/>
      <color rgb="FF00B050"/>
      <name val="Arial"/>
      <family val="2"/>
    </font>
    <font>
      <sz val="11"/>
      <color rgb="FF00B050"/>
      <name val="Calibri"/>
      <family val="2"/>
      <scheme val="minor"/>
    </font>
    <font>
      <sz val="9"/>
      <color rgb="FF00B050"/>
      <name val="Arial"/>
      <family val="2"/>
    </font>
    <font>
      <sz val="10"/>
      <color rgb="FF00B050"/>
      <name val="Calibri"/>
      <family val="2"/>
      <scheme val="minor"/>
    </font>
    <font>
      <b/>
      <sz val="10"/>
      <color rgb="FF00B050"/>
      <name val="Arial"/>
      <family val="2"/>
    </font>
    <font>
      <sz val="10"/>
      <color theme="3" tint="0.59999389629810485"/>
      <name val="Arial"/>
      <family val="2"/>
    </font>
    <font>
      <b/>
      <sz val="16"/>
      <color rgb="FFFF0000"/>
      <name val="Arial"/>
      <family val="2"/>
    </font>
    <font>
      <b/>
      <sz val="12"/>
      <color rgb="FFFF0000"/>
      <name val="Arial"/>
      <family val="2"/>
    </font>
    <font>
      <sz val="14"/>
      <color rgb="FFFF0000"/>
      <name val="Arial"/>
      <family val="2"/>
    </font>
    <font>
      <sz val="10"/>
      <color rgb="FF0070C0"/>
      <name val="Arial"/>
      <family val="2"/>
    </font>
  </fonts>
  <fills count="12">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theme="9" tint="0.399975585192419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style="medium">
        <color rgb="FFFF0000"/>
      </left>
      <right style="thin">
        <color indexed="64"/>
      </right>
      <top style="medium">
        <color rgb="FFFF0000"/>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s>
  <cellStyleXfs count="1">
    <xf numFmtId="0" fontId="0" fillId="0" borderId="0"/>
  </cellStyleXfs>
  <cellXfs count="291">
    <xf numFmtId="0" fontId="0" fillId="0" borderId="0" xfId="0"/>
    <xf numFmtId="0" fontId="0" fillId="0" borderId="0" xfId="0" applyAlignment="1">
      <alignment horizontal="center" wrapText="1"/>
    </xf>
    <xf numFmtId="0" fontId="0" fillId="0" borderId="0" xfId="0" applyAlignment="1">
      <alignment horizontal="center"/>
    </xf>
    <xf numFmtId="0" fontId="0" fillId="0" borderId="1" xfId="0" applyBorder="1"/>
    <xf numFmtId="0" fontId="4" fillId="0" borderId="0" xfId="0" applyFont="1"/>
    <xf numFmtId="0" fontId="5" fillId="0" borderId="0" xfId="0" applyFont="1" applyAlignment="1">
      <alignment horizontal="center"/>
    </xf>
    <xf numFmtId="0" fontId="0" fillId="2" borderId="1" xfId="0"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xf numFmtId="0" fontId="1" fillId="0" borderId="5" xfId="0" applyFont="1" applyBorder="1"/>
    <xf numFmtId="2" fontId="0" fillId="4" borderId="1" xfId="0" applyNumberFormat="1" applyFill="1" applyBorder="1"/>
    <xf numFmtId="0" fontId="7" fillId="0" borderId="0" xfId="0" applyFont="1"/>
    <xf numFmtId="0" fontId="0" fillId="0" borderId="0" xfId="0" applyAlignment="1">
      <alignment horizontal="right"/>
    </xf>
    <xf numFmtId="0" fontId="0" fillId="5" borderId="1" xfId="0" applyFill="1" applyBorder="1"/>
    <xf numFmtId="0" fontId="0" fillId="0" borderId="11" xfId="0" applyBorder="1"/>
    <xf numFmtId="0" fontId="0" fillId="0" borderId="1" xfId="0" applyBorder="1" applyAlignment="1">
      <alignment horizontal="left"/>
    </xf>
    <xf numFmtId="0" fontId="1" fillId="0" borderId="7" xfId="0" applyFont="1" applyBorder="1"/>
    <xf numFmtId="0" fontId="8" fillId="0" borderId="0" xfId="0" applyFont="1"/>
    <xf numFmtId="0" fontId="0" fillId="0" borderId="0" xfId="0" applyAlignment="1">
      <alignment horizontal="left"/>
    </xf>
    <xf numFmtId="0" fontId="0" fillId="0" borderId="12" xfId="0" applyBorder="1"/>
    <xf numFmtId="0" fontId="1" fillId="0" borderId="13" xfId="0" applyFont="1" applyBorder="1"/>
    <xf numFmtId="0" fontId="9" fillId="0" borderId="0" xfId="0" applyFont="1"/>
    <xf numFmtId="0" fontId="8" fillId="0" borderId="8" xfId="0" applyFont="1" applyBorder="1" applyAlignment="1">
      <alignment horizontal="center"/>
    </xf>
    <xf numFmtId="0" fontId="4" fillId="0" borderId="8" xfId="0" applyFont="1" applyBorder="1"/>
    <xf numFmtId="0" fontId="10" fillId="0" borderId="0" xfId="0" applyFont="1"/>
    <xf numFmtId="0" fontId="0" fillId="0" borderId="0" xfId="0" applyAlignment="1">
      <alignment vertical="top" wrapText="1"/>
    </xf>
    <xf numFmtId="0" fontId="2" fillId="3" borderId="0" xfId="0" applyFont="1" applyFill="1" applyAlignment="1">
      <alignment horizontal="center"/>
    </xf>
    <xf numFmtId="0" fontId="1" fillId="0" borderId="0" xfId="0" applyFont="1"/>
    <xf numFmtId="0" fontId="8" fillId="0" borderId="0" xfId="0" applyFont="1" applyAlignment="1">
      <alignment horizontal="center"/>
    </xf>
    <xf numFmtId="0" fontId="3" fillId="0" borderId="0" xfId="0" applyFont="1"/>
    <xf numFmtId="0" fontId="7" fillId="0" borderId="5" xfId="0" applyFont="1" applyBorder="1"/>
    <xf numFmtId="164" fontId="0" fillId="0" borderId="0" xfId="0" applyNumberFormat="1" applyAlignment="1">
      <alignment horizontal="left"/>
    </xf>
    <xf numFmtId="0" fontId="6" fillId="0" borderId="0" xfId="0" applyFont="1" applyAlignment="1">
      <alignment horizontal="center"/>
    </xf>
    <xf numFmtId="2" fontId="8" fillId="0" borderId="0" xfId="0" applyNumberFormat="1" applyFont="1"/>
    <xf numFmtId="0" fontId="0" fillId="0" borderId="0" xfId="0" applyAlignment="1">
      <alignment horizontal="left" wrapText="1"/>
    </xf>
    <xf numFmtId="0" fontId="1" fillId="0" borderId="1" xfId="0" applyFont="1" applyBorder="1" applyAlignment="1">
      <alignment horizontal="right" wrapText="1"/>
    </xf>
    <xf numFmtId="2" fontId="0" fillId="2" borderId="1" xfId="0" applyNumberFormat="1" applyFill="1" applyBorder="1" applyProtection="1">
      <protection locked="0"/>
    </xf>
    <xf numFmtId="0" fontId="0" fillId="2" borderId="1" xfId="0" applyFill="1" applyBorder="1" applyProtection="1">
      <protection locked="0"/>
    </xf>
    <xf numFmtId="0" fontId="0" fillId="5" borderId="1" xfId="0" applyFill="1" applyBorder="1" applyProtection="1">
      <protection locked="0"/>
    </xf>
    <xf numFmtId="0" fontId="0" fillId="5" borderId="2" xfId="0" applyFill="1" applyBorder="1" applyProtection="1">
      <protection locked="0"/>
    </xf>
    <xf numFmtId="0" fontId="0" fillId="5" borderId="1" xfId="0" applyFill="1" applyBorder="1" applyAlignment="1" applyProtection="1">
      <alignment horizontal="center"/>
      <protection locked="0"/>
    </xf>
    <xf numFmtId="0" fontId="0" fillId="5" borderId="14" xfId="0" applyFill="1" applyBorder="1" applyProtection="1">
      <protection locked="0"/>
    </xf>
    <xf numFmtId="0" fontId="0" fillId="5" borderId="6" xfId="0" applyFill="1" applyBorder="1" applyProtection="1">
      <protection locked="0"/>
    </xf>
    <xf numFmtId="0" fontId="7" fillId="0" borderId="0" xfId="0" applyFont="1" applyAlignment="1">
      <alignment vertical="center" wrapText="1"/>
    </xf>
    <xf numFmtId="0" fontId="22" fillId="6" borderId="0" xfId="0" applyFont="1" applyFill="1"/>
    <xf numFmtId="0" fontId="22" fillId="6" borderId="0" xfId="0" applyFont="1" applyFill="1" applyAlignment="1">
      <alignment horizontal="left"/>
    </xf>
    <xf numFmtId="0" fontId="23" fillId="0" borderId="40" xfId="0" applyFont="1" applyBorder="1"/>
    <xf numFmtId="0" fontId="0" fillId="0" borderId="41" xfId="0" applyBorder="1"/>
    <xf numFmtId="0" fontId="23" fillId="0" borderId="41" xfId="0" applyFont="1" applyBorder="1"/>
    <xf numFmtId="0" fontId="0" fillId="0" borderId="42" xfId="0" applyBorder="1"/>
    <xf numFmtId="0" fontId="0" fillId="0" borderId="43" xfId="0" applyBorder="1" applyAlignment="1">
      <alignment horizontal="left" indent="1"/>
    </xf>
    <xf numFmtId="0" fontId="0" fillId="0" borderId="44" xfId="0" applyBorder="1"/>
    <xf numFmtId="0" fontId="0" fillId="0" borderId="45" xfId="0" applyBorder="1"/>
    <xf numFmtId="0" fontId="0" fillId="0" borderId="46" xfId="0" applyBorder="1"/>
    <xf numFmtId="0" fontId="0" fillId="0" borderId="47" xfId="0" applyBorder="1"/>
    <xf numFmtId="0" fontId="23" fillId="0" borderId="0" xfId="0" applyFont="1"/>
    <xf numFmtId="0" fontId="24" fillId="0" borderId="4" xfId="0" applyFont="1" applyBorder="1"/>
    <xf numFmtId="0" fontId="0" fillId="0" borderId="0" xfId="0" applyAlignment="1">
      <alignment vertical="center"/>
    </xf>
    <xf numFmtId="0" fontId="4" fillId="0" borderId="0" xfId="0" applyFont="1" applyAlignment="1">
      <alignment wrapText="1"/>
    </xf>
    <xf numFmtId="0" fontId="23" fillId="0" borderId="0" xfId="0" applyFont="1" applyAlignment="1">
      <alignment horizontal="center"/>
    </xf>
    <xf numFmtId="0" fontId="4" fillId="5" borderId="1" xfId="0" applyFont="1" applyFill="1" applyBorder="1" applyProtection="1">
      <protection locked="0"/>
    </xf>
    <xf numFmtId="0" fontId="0" fillId="0" borderId="5" xfId="0" applyBorder="1" applyAlignment="1">
      <alignment vertical="center"/>
    </xf>
    <xf numFmtId="0" fontId="10" fillId="0" borderId="0" xfId="0" applyFont="1" applyAlignment="1">
      <alignment vertical="center"/>
    </xf>
    <xf numFmtId="0" fontId="10" fillId="0" borderId="6" xfId="0" applyFont="1" applyBorder="1" applyAlignment="1">
      <alignment vertical="center"/>
    </xf>
    <xf numFmtId="0" fontId="18" fillId="0" borderId="0" xfId="0" applyFont="1"/>
    <xf numFmtId="0" fontId="4" fillId="0" borderId="4" xfId="0" applyFont="1" applyBorder="1"/>
    <xf numFmtId="0" fontId="19" fillId="0" borderId="4" xfId="0" applyFont="1" applyBorder="1" applyAlignment="1">
      <alignment horizontal="right" vertical="top"/>
    </xf>
    <xf numFmtId="2" fontId="19" fillId="0" borderId="4" xfId="0" applyNumberFormat="1" applyFont="1" applyBorder="1" applyAlignment="1">
      <alignment horizontal="left" vertical="top"/>
    </xf>
    <xf numFmtId="0" fontId="25" fillId="0" borderId="43" xfId="0" applyFont="1" applyBorder="1" applyAlignment="1">
      <alignment horizontal="left" indent="1"/>
    </xf>
    <xf numFmtId="0" fontId="20" fillId="0" borderId="43" xfId="0" applyFont="1" applyBorder="1" applyAlignment="1">
      <alignment horizontal="left" indent="1"/>
    </xf>
    <xf numFmtId="0" fontId="23" fillId="0" borderId="5" xfId="0" applyFont="1" applyBorder="1" applyAlignment="1">
      <alignment horizontal="left" indent="1"/>
    </xf>
    <xf numFmtId="2" fontId="0" fillId="2" borderId="2" xfId="0" applyNumberFormat="1" applyFill="1" applyBorder="1" applyProtection="1">
      <protection locked="0"/>
    </xf>
    <xf numFmtId="2" fontId="0" fillId="2" borderId="15" xfId="0" applyNumberFormat="1" applyFill="1" applyBorder="1" applyProtection="1">
      <protection locked="0"/>
    </xf>
    <xf numFmtId="0" fontId="0" fillId="0" borderId="48" xfId="0" applyBorder="1"/>
    <xf numFmtId="0" fontId="0" fillId="0" borderId="49" xfId="0" applyBorder="1"/>
    <xf numFmtId="2" fontId="0" fillId="2" borderId="50" xfId="0" applyNumberFormat="1" applyFill="1" applyBorder="1" applyProtection="1">
      <protection locked="0"/>
    </xf>
    <xf numFmtId="0" fontId="0" fillId="0" borderId="51" xfId="0" applyBorder="1"/>
    <xf numFmtId="0" fontId="0" fillId="0" borderId="52" xfId="0" applyBorder="1"/>
    <xf numFmtId="0" fontId="24" fillId="0" borderId="46" xfId="0" applyFont="1" applyBorder="1"/>
    <xf numFmtId="0" fontId="24" fillId="5" borderId="53" xfId="0" applyFont="1" applyFill="1" applyBorder="1" applyProtection="1">
      <protection locked="0"/>
    </xf>
    <xf numFmtId="0" fontId="22" fillId="0" borderId="0" xfId="0" applyFont="1"/>
    <xf numFmtId="1" fontId="0" fillId="0" borderId="0" xfId="0" applyNumberFormat="1"/>
    <xf numFmtId="1" fontId="0" fillId="0" borderId="4" xfId="0" applyNumberFormat="1" applyBorder="1"/>
    <xf numFmtId="0" fontId="0" fillId="0" borderId="2" xfId="0" applyBorder="1"/>
    <xf numFmtId="0" fontId="0" fillId="0" borderId="3" xfId="0" applyBorder="1"/>
    <xf numFmtId="0" fontId="0" fillId="0" borderId="0" xfId="0" applyAlignment="1">
      <alignment vertical="top"/>
    </xf>
    <xf numFmtId="0" fontId="4" fillId="0" borderId="0" xfId="0" applyFont="1" applyAlignment="1">
      <alignment vertical="top"/>
    </xf>
    <xf numFmtId="0" fontId="26" fillId="0" borderId="0" xfId="0" applyFont="1"/>
    <xf numFmtId="1" fontId="26" fillId="0" borderId="16" xfId="0" applyNumberFormat="1" applyFont="1" applyBorder="1"/>
    <xf numFmtId="0" fontId="26" fillId="0" borderId="8" xfId="0" applyFont="1" applyBorder="1"/>
    <xf numFmtId="0" fontId="26" fillId="0" borderId="15" xfId="0" applyFont="1" applyBorder="1"/>
    <xf numFmtId="0" fontId="26" fillId="0" borderId="0" xfId="0" applyFont="1" applyAlignment="1">
      <alignment horizontal="left" vertical="top" wrapText="1"/>
    </xf>
    <xf numFmtId="0" fontId="27" fillId="0" borderId="0" xfId="0" applyFont="1" applyAlignment="1">
      <alignment horizontal="left" vertical="top" wrapText="1"/>
    </xf>
    <xf numFmtId="0" fontId="26" fillId="0" borderId="8" xfId="0" applyFont="1" applyBorder="1" applyAlignment="1">
      <alignment horizontal="left"/>
    </xf>
    <xf numFmtId="1" fontId="0" fillId="0" borderId="17" xfId="0" applyNumberFormat="1" applyBorder="1"/>
    <xf numFmtId="0" fontId="4" fillId="0" borderId="0" xfId="0" applyFont="1" applyAlignment="1">
      <alignment horizontal="left"/>
    </xf>
    <xf numFmtId="0" fontId="26" fillId="0" borderId="0" xfId="0" applyFont="1" applyAlignment="1">
      <alignment vertical="center"/>
    </xf>
    <xf numFmtId="0" fontId="26" fillId="0" borderId="3" xfId="0" applyFont="1" applyBorder="1"/>
    <xf numFmtId="2" fontId="26" fillId="7" borderId="0" xfId="0" applyNumberFormat="1" applyFont="1" applyFill="1"/>
    <xf numFmtId="0" fontId="28" fillId="0" borderId="0" xfId="0" applyFont="1" applyAlignment="1">
      <alignment horizontal="left" vertical="center"/>
    </xf>
    <xf numFmtId="0" fontId="28" fillId="0" borderId="0" xfId="0" applyFont="1" applyAlignment="1">
      <alignment vertical="center"/>
    </xf>
    <xf numFmtId="0" fontId="4" fillId="0" borderId="11" xfId="0" applyFont="1" applyBorder="1"/>
    <xf numFmtId="2" fontId="4" fillId="0" borderId="11" xfId="0" applyNumberFormat="1" applyFont="1" applyBorder="1"/>
    <xf numFmtId="0" fontId="26" fillId="0" borderId="0" xfId="0" applyFont="1" applyAlignment="1">
      <alignment vertical="top"/>
    </xf>
    <xf numFmtId="2" fontId="4" fillId="0" borderId="0" xfId="0" applyNumberFormat="1" applyFont="1"/>
    <xf numFmtId="0" fontId="27" fillId="0" borderId="8" xfId="0" applyFont="1" applyBorder="1" applyAlignment="1">
      <alignment horizontal="left" vertical="top" wrapText="1"/>
    </xf>
    <xf numFmtId="0" fontId="0" fillId="0" borderId="10" xfId="0" applyBorder="1"/>
    <xf numFmtId="0" fontId="4" fillId="0" borderId="5" xfId="0" applyFont="1" applyBorder="1"/>
    <xf numFmtId="0" fontId="26" fillId="0" borderId="4" xfId="0" applyFont="1" applyBorder="1" applyAlignment="1">
      <alignment horizontal="left" vertical="top" wrapText="1"/>
    </xf>
    <xf numFmtId="0" fontId="29" fillId="0" borderId="0" xfId="0" applyFont="1" applyAlignment="1">
      <alignment horizontal="left" vertical="top" wrapText="1"/>
    </xf>
    <xf numFmtId="0" fontId="30" fillId="0" borderId="0" xfId="0" applyFont="1"/>
    <xf numFmtId="0" fontId="30" fillId="8" borderId="0" xfId="0" applyFont="1" applyFill="1"/>
    <xf numFmtId="0" fontId="0" fillId="8" borderId="0" xfId="0" applyFill="1"/>
    <xf numFmtId="0" fontId="26" fillId="8" borderId="0" xfId="0" applyFont="1" applyFill="1"/>
    <xf numFmtId="0" fontId="31" fillId="0" borderId="0" xfId="0" applyFont="1"/>
    <xf numFmtId="0" fontId="31" fillId="7" borderId="0" xfId="0" applyFont="1" applyFill="1"/>
    <xf numFmtId="0" fontId="0" fillId="7" borderId="0" xfId="0" applyFill="1"/>
    <xf numFmtId="0" fontId="29" fillId="0" borderId="8" xfId="0" applyFont="1" applyBorder="1" applyAlignment="1">
      <alignment horizontal="left" vertical="top" wrapText="1"/>
    </xf>
    <xf numFmtId="0" fontId="4" fillId="0" borderId="0" xfId="0" applyFont="1" applyAlignment="1">
      <alignment vertical="center"/>
    </xf>
    <xf numFmtId="0" fontId="21" fillId="0" borderId="0" xfId="0" applyFont="1" applyAlignment="1">
      <alignment vertical="center"/>
    </xf>
    <xf numFmtId="0" fontId="8" fillId="0" borderId="4" xfId="0" applyFont="1" applyBorder="1" applyAlignment="1">
      <alignment horizontal="center"/>
    </xf>
    <xf numFmtId="2" fontId="19" fillId="0" borderId="14" xfId="0" applyNumberFormat="1" applyFont="1" applyBorder="1" applyAlignment="1">
      <alignment horizontal="left" vertical="top"/>
    </xf>
    <xf numFmtId="0" fontId="4" fillId="0" borderId="9" xfId="0" applyFont="1" applyBorder="1"/>
    <xf numFmtId="0" fontId="4" fillId="0" borderId="41" xfId="0" applyFont="1" applyBorder="1"/>
    <xf numFmtId="0" fontId="19" fillId="0" borderId="0" xfId="0" applyFont="1" applyAlignment="1">
      <alignment horizontal="right" vertical="top"/>
    </xf>
    <xf numFmtId="2" fontId="19" fillId="0" borderId="0" xfId="0" applyNumberFormat="1" applyFont="1" applyAlignment="1">
      <alignment horizontal="left" vertical="top"/>
    </xf>
    <xf numFmtId="0" fontId="23" fillId="0" borderId="0" xfId="0" applyFont="1" applyAlignment="1">
      <alignment vertical="center"/>
    </xf>
    <xf numFmtId="0" fontId="23" fillId="0" borderId="6" xfId="0" applyFont="1" applyBorder="1" applyAlignment="1">
      <alignment vertical="center"/>
    </xf>
    <xf numFmtId="0" fontId="1" fillId="0" borderId="8" xfId="0" applyFont="1" applyBorder="1"/>
    <xf numFmtId="0" fontId="1" fillId="0" borderId="40" xfId="0" applyFont="1" applyBorder="1"/>
    <xf numFmtId="0" fontId="8" fillId="0" borderId="41" xfId="0" applyFont="1" applyBorder="1" applyAlignment="1">
      <alignment horizontal="center"/>
    </xf>
    <xf numFmtId="0" fontId="19" fillId="0" borderId="41" xfId="0" applyFont="1" applyBorder="1" applyAlignment="1">
      <alignment horizontal="right" vertical="top"/>
    </xf>
    <xf numFmtId="2" fontId="19" fillId="0" borderId="42" xfId="0" applyNumberFormat="1" applyFont="1" applyBorder="1" applyAlignment="1">
      <alignment horizontal="left" vertical="top"/>
    </xf>
    <xf numFmtId="0" fontId="1" fillId="0" borderId="43" xfId="0" applyFont="1" applyBorder="1"/>
    <xf numFmtId="2" fontId="19" fillId="0" borderId="44" xfId="0" applyNumberFormat="1" applyFont="1" applyBorder="1" applyAlignment="1">
      <alignment horizontal="left" vertical="top"/>
    </xf>
    <xf numFmtId="0" fontId="23" fillId="0" borderId="43" xfId="0" applyFont="1" applyBorder="1" applyAlignment="1">
      <alignment vertical="center"/>
    </xf>
    <xf numFmtId="0" fontId="23" fillId="0" borderId="45" xfId="0" applyFont="1" applyBorder="1" applyAlignment="1">
      <alignment vertical="center"/>
    </xf>
    <xf numFmtId="0" fontId="1" fillId="0" borderId="45" xfId="0" applyFont="1" applyBorder="1"/>
    <xf numFmtId="2" fontId="19" fillId="0" borderId="47" xfId="0" applyNumberFormat="1" applyFont="1" applyBorder="1" applyAlignment="1">
      <alignment horizontal="left" vertical="top"/>
    </xf>
    <xf numFmtId="0" fontId="0" fillId="0" borderId="18" xfId="0" applyBorder="1" applyProtection="1">
      <protection locked="0"/>
    </xf>
    <xf numFmtId="0" fontId="20" fillId="0" borderId="0" xfId="0" applyFont="1"/>
    <xf numFmtId="0" fontId="23" fillId="0" borderId="0" xfId="0" applyFont="1" applyAlignment="1">
      <alignment vertical="top" wrapText="1"/>
    </xf>
    <xf numFmtId="0" fontId="0" fillId="0" borderId="1" xfId="0" applyBorder="1" applyAlignment="1">
      <alignment horizontal="left"/>
    </xf>
    <xf numFmtId="0" fontId="1" fillId="3" borderId="13"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4" fillId="9" borderId="13" xfId="0" applyFont="1" applyFill="1" applyBorder="1" applyAlignment="1" applyProtection="1">
      <alignment horizontal="center"/>
      <protection locked="0"/>
    </xf>
    <xf numFmtId="0" fontId="4" fillId="9" borderId="12" xfId="0" applyFont="1" applyFill="1" applyBorder="1" applyAlignment="1" applyProtection="1">
      <alignment horizontal="center"/>
      <protection locked="0"/>
    </xf>
    <xf numFmtId="0" fontId="0" fillId="10" borderId="1" xfId="0" applyFill="1" applyBorder="1" applyAlignment="1" applyProtection="1">
      <alignment horizontal="center"/>
      <protection locked="0"/>
    </xf>
    <xf numFmtId="0" fontId="4" fillId="2" borderId="10"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5" fillId="5" borderId="22" xfId="0" applyFont="1" applyFill="1" applyBorder="1" applyAlignment="1">
      <alignment horizontal="center"/>
    </xf>
    <xf numFmtId="0" fontId="5" fillId="5" borderId="23" xfId="0" applyFont="1" applyFill="1" applyBorder="1" applyAlignment="1">
      <alignment horizontal="center"/>
    </xf>
    <xf numFmtId="0" fontId="5" fillId="5" borderId="24" xfId="0" applyFont="1" applyFill="1" applyBorder="1" applyAlignment="1">
      <alignment horizontal="center"/>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0" fontId="0" fillId="2" borderId="21" xfId="0" applyFill="1" applyBorder="1" applyAlignment="1" applyProtection="1">
      <alignment horizontal="left"/>
      <protection locked="0"/>
    </xf>
    <xf numFmtId="165" fontId="0" fillId="2" borderId="19" xfId="0" applyNumberFormat="1" applyFill="1" applyBorder="1" applyAlignment="1" applyProtection="1">
      <alignment horizontal="left"/>
      <protection locked="0"/>
    </xf>
    <xf numFmtId="165" fontId="0" fillId="2" borderId="20" xfId="0" applyNumberFormat="1" applyFill="1" applyBorder="1" applyAlignment="1" applyProtection="1">
      <alignment horizontal="left"/>
      <protection locked="0"/>
    </xf>
    <xf numFmtId="165" fontId="0" fillId="2" borderId="21" xfId="0" applyNumberFormat="1" applyFill="1" applyBorder="1" applyAlignment="1" applyProtection="1">
      <alignment horizontal="left"/>
      <protection locked="0"/>
    </xf>
    <xf numFmtId="164" fontId="0" fillId="2" borderId="25" xfId="0" applyNumberFormat="1" applyFill="1" applyBorder="1" applyAlignment="1" applyProtection="1">
      <alignment horizontal="left"/>
      <protection locked="0"/>
    </xf>
    <xf numFmtId="164" fontId="0" fillId="2" borderId="26" xfId="0" applyNumberFormat="1" applyFill="1" applyBorder="1" applyAlignment="1" applyProtection="1">
      <alignment horizontal="left"/>
      <protection locked="0"/>
    </xf>
    <xf numFmtId="164" fontId="0" fillId="2" borderId="27" xfId="0" applyNumberFormat="1"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0" borderId="0" xfId="0" applyAlignment="1">
      <alignment horizontal="left" vertical="top" wrapText="1"/>
    </xf>
    <xf numFmtId="0" fontId="0" fillId="0" borderId="3" xfId="0" applyBorder="1" applyAlignment="1">
      <alignment horizontal="left" vertical="center"/>
    </xf>
    <xf numFmtId="0" fontId="34" fillId="0" borderId="0" xfId="0" applyFont="1" applyAlignment="1">
      <alignment horizontal="center" vertical="center"/>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6" fillId="3" borderId="10" xfId="0" applyFont="1" applyFill="1" applyBorder="1" applyAlignment="1">
      <alignment horizontal="center"/>
    </xf>
    <xf numFmtId="0" fontId="6" fillId="3" borderId="1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0" fillId="10" borderId="2" xfId="0" applyFill="1" applyBorder="1" applyAlignment="1" applyProtection="1">
      <alignment horizontal="center"/>
      <protection locked="0"/>
    </xf>
    <xf numFmtId="0" fontId="0" fillId="10" borderId="15" xfId="0" applyFill="1" applyBorder="1" applyAlignment="1" applyProtection="1">
      <alignment horizontal="center"/>
      <protection locked="0"/>
    </xf>
    <xf numFmtId="0" fontId="0" fillId="10" borderId="10" xfId="0" applyFill="1" applyBorder="1" applyAlignment="1" applyProtection="1">
      <alignment horizontal="center"/>
      <protection locked="0"/>
    </xf>
    <xf numFmtId="0" fontId="0" fillId="10" borderId="14" xfId="0" applyFill="1" applyBorder="1" applyAlignment="1" applyProtection="1">
      <alignment horizontal="center"/>
      <protection locked="0"/>
    </xf>
    <xf numFmtId="0" fontId="0" fillId="10" borderId="7" xfId="0" applyFill="1" applyBorder="1" applyAlignment="1" applyProtection="1">
      <alignment horizontal="center"/>
      <protection locked="0"/>
    </xf>
    <xf numFmtId="0" fontId="0" fillId="10" borderId="9" xfId="0" applyFill="1" applyBorder="1" applyAlignment="1" applyProtection="1">
      <alignment horizontal="center"/>
      <protection locked="0"/>
    </xf>
    <xf numFmtId="0" fontId="24" fillId="0" borderId="0" xfId="0" applyFont="1" applyAlignment="1">
      <alignment horizontal="left"/>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3" fillId="0" borderId="55" xfId="0" applyFont="1" applyBorder="1" applyAlignment="1">
      <alignment horizontal="center" vertical="center" wrapText="1"/>
    </xf>
    <xf numFmtId="0" fontId="4" fillId="0" borderId="0" xfId="0" applyFont="1" applyAlignment="1">
      <alignment horizontal="left" vertical="top"/>
    </xf>
    <xf numFmtId="0" fontId="4" fillId="0" borderId="46" xfId="0" applyFont="1" applyBorder="1" applyAlignment="1">
      <alignment horizontal="left" vertical="top"/>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10" borderId="56" xfId="0" applyFill="1" applyBorder="1" applyAlignment="1" applyProtection="1">
      <alignment horizontal="center"/>
      <protection locked="0"/>
    </xf>
    <xf numFmtId="0" fontId="24" fillId="5" borderId="13" xfId="0" applyFont="1" applyFill="1" applyBorder="1" applyAlignment="1" applyProtection="1">
      <alignment horizontal="left" vertical="center" wrapText="1"/>
      <protection locked="0"/>
    </xf>
    <xf numFmtId="0" fontId="24" fillId="5" borderId="11" xfId="0" applyFont="1" applyFill="1" applyBorder="1" applyAlignment="1" applyProtection="1">
      <alignment horizontal="left" vertical="center" wrapText="1"/>
      <protection locked="0"/>
    </xf>
    <xf numFmtId="0" fontId="24" fillId="5" borderId="57" xfId="0" applyFont="1" applyFill="1" applyBorder="1" applyAlignment="1" applyProtection="1">
      <alignment horizontal="left" vertical="center" wrapText="1"/>
      <protection locked="0"/>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 fillId="3" borderId="0" xfId="0" applyFont="1" applyFill="1" applyAlignment="1">
      <alignment horizontal="left" indent="15"/>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0" xfId="0" applyFill="1" applyBorder="1" applyAlignment="1" applyProtection="1">
      <alignment horizontal="left"/>
      <protection locked="0"/>
    </xf>
    <xf numFmtId="0" fontId="23" fillId="0" borderId="0" xfId="0" applyFont="1" applyAlignment="1">
      <alignment horizontal="right" indent="1"/>
    </xf>
    <xf numFmtId="0" fontId="23" fillId="0" borderId="6" xfId="0" applyFont="1" applyBorder="1" applyAlignment="1">
      <alignment horizontal="right" indent="1"/>
    </xf>
    <xf numFmtId="0" fontId="0" fillId="5" borderId="19" xfId="0" applyFill="1" applyBorder="1" applyAlignment="1" applyProtection="1">
      <alignment horizontal="left"/>
      <protection locked="0"/>
    </xf>
    <xf numFmtId="0" fontId="0" fillId="5" borderId="20" xfId="0" applyFill="1" applyBorder="1" applyAlignment="1" applyProtection="1">
      <alignment horizontal="left"/>
      <protection locked="0"/>
    </xf>
    <xf numFmtId="0" fontId="0" fillId="5" borderId="21" xfId="0" applyFill="1" applyBorder="1" applyAlignment="1" applyProtection="1">
      <alignment horizontal="left"/>
      <protection locked="0"/>
    </xf>
    <xf numFmtId="0" fontId="5" fillId="0" borderId="0" xfId="0" applyFont="1" applyAlignment="1">
      <alignment horizontal="center"/>
    </xf>
    <xf numFmtId="0" fontId="4" fillId="0" borderId="59" xfId="0" applyFont="1" applyBorder="1" applyAlignment="1" applyProtection="1">
      <alignment horizontal="left" vertical="center" indent="1"/>
      <protection locked="0"/>
    </xf>
    <xf numFmtId="0" fontId="0" fillId="0" borderId="60" xfId="0" applyBorder="1" applyAlignment="1" applyProtection="1">
      <alignment horizontal="left" vertical="center" indent="1"/>
      <protection locked="0"/>
    </xf>
    <xf numFmtId="0" fontId="0" fillId="0" borderId="61" xfId="0" applyBorder="1" applyAlignment="1" applyProtection="1">
      <alignment horizontal="left" vertical="center" indent="1"/>
      <protection locked="0"/>
    </xf>
    <xf numFmtId="0" fontId="23" fillId="0" borderId="54" xfId="0" applyFont="1" applyBorder="1" applyAlignment="1">
      <alignment horizontal="center" vertical="top" wrapText="1"/>
    </xf>
    <xf numFmtId="0" fontId="23" fillId="0" borderId="62" xfId="0" applyFont="1" applyBorder="1" applyAlignment="1">
      <alignment horizontal="center" vertical="top" wrapText="1"/>
    </xf>
    <xf numFmtId="0" fontId="0" fillId="10" borderId="13" xfId="0" applyFill="1" applyBorder="1" applyAlignment="1" applyProtection="1">
      <alignment horizontal="left"/>
      <protection locked="0"/>
    </xf>
    <xf numFmtId="0" fontId="0" fillId="10" borderId="12" xfId="0" applyFill="1" applyBorder="1" applyAlignment="1" applyProtection="1">
      <alignment horizontal="left"/>
      <protection locked="0"/>
    </xf>
    <xf numFmtId="0" fontId="0" fillId="10"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10" borderId="50" xfId="0" applyFill="1" applyBorder="1" applyAlignment="1" applyProtection="1">
      <alignment horizontal="center"/>
      <protection locked="0"/>
    </xf>
    <xf numFmtId="0" fontId="0" fillId="10" borderId="58" xfId="0" applyFill="1" applyBorder="1" applyAlignment="1" applyProtection="1">
      <alignment horizontal="center"/>
      <protection locked="0"/>
    </xf>
    <xf numFmtId="0" fontId="8" fillId="0" borderId="13" xfId="0" applyFont="1" applyBorder="1" applyAlignment="1">
      <alignment horizontal="left"/>
    </xf>
    <xf numFmtId="0" fontId="8" fillId="0" borderId="12" xfId="0" applyFont="1" applyBorder="1" applyAlignment="1">
      <alignment horizontal="left"/>
    </xf>
    <xf numFmtId="0" fontId="11" fillId="3" borderId="0" xfId="0" applyFont="1" applyFill="1" applyAlignment="1">
      <alignment horizontal="center"/>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0" fillId="0" borderId="0" xfId="0" applyAlignment="1">
      <alignment horizontal="left" wrapText="1"/>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5" borderId="31" xfId="0" applyFont="1" applyFill="1" applyBorder="1" applyAlignment="1" applyProtection="1">
      <alignment horizontal="center" vertical="center"/>
      <protection locked="0"/>
    </xf>
    <xf numFmtId="0" fontId="13" fillId="5" borderId="32" xfId="0" applyFont="1" applyFill="1" applyBorder="1" applyAlignment="1" applyProtection="1">
      <alignment horizontal="center" vertical="center"/>
      <protection locked="0"/>
    </xf>
    <xf numFmtId="0" fontId="13" fillId="5" borderId="33"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protection locked="0"/>
    </xf>
    <xf numFmtId="0" fontId="13" fillId="5" borderId="35" xfId="0" applyFont="1" applyFill="1" applyBorder="1" applyAlignment="1" applyProtection="1">
      <alignment horizontal="center" vertical="center"/>
      <protection locked="0"/>
    </xf>
    <xf numFmtId="0" fontId="13" fillId="5" borderId="36" xfId="0" applyFont="1" applyFill="1" applyBorder="1" applyAlignment="1" applyProtection="1">
      <alignment horizontal="center" vertical="center"/>
      <protection locked="0"/>
    </xf>
    <xf numFmtId="0" fontId="14" fillId="11" borderId="31" xfId="0" applyFont="1" applyFill="1" applyBorder="1" applyAlignment="1">
      <alignment horizontal="center" vertical="center"/>
    </xf>
    <xf numFmtId="0" fontId="14" fillId="11" borderId="32" xfId="0" applyFont="1" applyFill="1" applyBorder="1" applyAlignment="1">
      <alignment horizontal="center" vertical="center"/>
    </xf>
    <xf numFmtId="0" fontId="14" fillId="11" borderId="33" xfId="0" applyFont="1" applyFill="1" applyBorder="1" applyAlignment="1">
      <alignment horizontal="center" vertical="center"/>
    </xf>
    <xf numFmtId="0" fontId="14" fillId="11" borderId="34" xfId="0" applyFont="1" applyFill="1" applyBorder="1" applyAlignment="1">
      <alignment horizontal="center" vertical="center"/>
    </xf>
    <xf numFmtId="0" fontId="14" fillId="11" borderId="35" xfId="0" applyFont="1" applyFill="1" applyBorder="1" applyAlignment="1">
      <alignment horizontal="center" vertical="center"/>
    </xf>
    <xf numFmtId="0" fontId="14" fillId="11" borderId="36" xfId="0" applyFont="1" applyFill="1" applyBorder="1" applyAlignment="1">
      <alignment horizontal="center" vertical="center"/>
    </xf>
    <xf numFmtId="0" fontId="6" fillId="5" borderId="13"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center" wrapText="1"/>
      <protection locked="0"/>
    </xf>
    <xf numFmtId="0" fontId="12" fillId="2" borderId="12" xfId="0" applyFont="1" applyFill="1" applyBorder="1" applyAlignment="1" applyProtection="1">
      <alignment horizontal="center" wrapText="1"/>
      <protection locked="0"/>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5" fillId="0" borderId="5" xfId="0" applyFont="1" applyBorder="1" applyAlignment="1">
      <alignment horizontal="left" vertical="top" wrapText="1"/>
    </xf>
    <xf numFmtId="0" fontId="35" fillId="0" borderId="0" xfId="0" applyFont="1" applyAlignment="1">
      <alignment horizontal="left" vertical="top"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35" fillId="0" borderId="9"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4" xfId="0" applyFont="1" applyBorder="1" applyAlignment="1">
      <alignment horizontal="left" wrapText="1"/>
    </xf>
    <xf numFmtId="0" fontId="4" fillId="0" borderId="0" xfId="0" applyFont="1" applyAlignment="1">
      <alignment horizontal="left" wrapText="1"/>
    </xf>
    <xf numFmtId="0" fontId="1" fillId="8" borderId="37" xfId="0" applyFont="1" applyFill="1" applyBorder="1" applyAlignment="1">
      <alignment horizontal="center" vertical="center" textRotation="90"/>
    </xf>
    <xf numFmtId="0" fontId="1" fillId="8" borderId="38" xfId="0" applyFont="1" applyFill="1" applyBorder="1" applyAlignment="1">
      <alignment horizontal="center" vertical="center" textRotation="90"/>
    </xf>
    <xf numFmtId="0" fontId="1" fillId="8" borderId="39" xfId="0" applyFont="1" applyFill="1" applyBorder="1" applyAlignment="1">
      <alignment horizontal="center" vertical="center" textRotation="90"/>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1" fillId="0" borderId="39" xfId="0" applyFont="1" applyBorder="1" applyAlignment="1">
      <alignment horizontal="center" vertical="center" textRotation="90" wrapText="1"/>
    </xf>
  </cellXfs>
  <cellStyles count="1">
    <cellStyle name="Normal" xfId="0" builtinId="0"/>
  </cellStyles>
  <dxfs count="19">
    <dxf>
      <fill>
        <patternFill>
          <bgColor rgb="FFCCFFCC"/>
        </patternFill>
      </fill>
      <border>
        <left style="thin">
          <color indexed="64"/>
        </left>
        <right style="thin">
          <color indexed="64"/>
        </right>
        <top style="thin">
          <color indexed="64"/>
        </top>
        <bottom style="thin">
          <color indexed="64"/>
        </bottom>
      </border>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fgColor theme="1"/>
          <bgColor theme="5" tint="-0.24994659260841701"/>
        </patternFill>
      </fill>
    </dxf>
    <dxf>
      <fill>
        <patternFill patternType="lightUp">
          <fgColor theme="1"/>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ont>
        <b/>
        <i val="0"/>
        <color rgb="FFFF0000"/>
      </font>
      <fill>
        <patternFill>
          <bgColor theme="8" tint="0.59996337778862885"/>
        </patternFill>
      </fill>
      <border>
        <left style="thin">
          <color indexed="64"/>
        </left>
        <right style="thin">
          <color indexed="64"/>
        </right>
        <top style="thin">
          <color indexed="64"/>
        </top>
        <bottom style="thin">
          <color indexed="64"/>
        </bottom>
      </border>
    </dxf>
    <dxf>
      <fill>
        <patternFill>
          <bgColor theme="3" tint="0.59996337778862885"/>
        </patternFill>
      </fill>
    </dxf>
    <dxf>
      <fill>
        <patternFill>
          <bgColor theme="7"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36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38100</xdr:colOff>
          <xdr:row>68</xdr:row>
          <xdr:rowOff>60960</xdr:rowOff>
        </xdr:from>
        <xdr:to>
          <xdr:col>17</xdr:col>
          <xdr:colOff>259080</xdr:colOff>
          <xdr:row>70</xdr:row>
          <xdr:rowOff>15240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723900</xdr:colOff>
      <xdr:row>1</xdr:row>
      <xdr:rowOff>137160</xdr:rowOff>
    </xdr:from>
    <xdr:to>
      <xdr:col>9</xdr:col>
      <xdr:colOff>213360</xdr:colOff>
      <xdr:row>6</xdr:row>
      <xdr:rowOff>114300</xdr:rowOff>
    </xdr:to>
    <xdr:pic>
      <xdr:nvPicPr>
        <xdr:cNvPr id="1517" name="Image 2">
          <a:extLst>
            <a:ext uri="{FF2B5EF4-FFF2-40B4-BE49-F238E27FC236}">
              <a16:creationId xmlns:a16="http://schemas.microsoft.com/office/drawing/2014/main" id="{9B33A9D4-6B88-EB9F-01F8-0C3A7C5DB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0680" y="464820"/>
          <a:ext cx="172212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1</xdr:row>
      <xdr:rowOff>30480</xdr:rowOff>
    </xdr:from>
    <xdr:to>
      <xdr:col>1</xdr:col>
      <xdr:colOff>1783080</xdr:colOff>
      <xdr:row>8</xdr:row>
      <xdr:rowOff>30480</xdr:rowOff>
    </xdr:to>
    <xdr:pic>
      <xdr:nvPicPr>
        <xdr:cNvPr id="1518" name="Image 4">
          <a:extLst>
            <a:ext uri="{FF2B5EF4-FFF2-40B4-BE49-F238E27FC236}">
              <a16:creationId xmlns:a16="http://schemas.microsoft.com/office/drawing/2014/main" id="{C345C8CE-4565-A957-BBC8-B8CCB1B4D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140" y="358140"/>
          <a:ext cx="163830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F3C1-E42B-4247-9F98-64503F7977A0}">
  <sheetPr codeName="Feuil1"/>
  <dimension ref="A1:IV361"/>
  <sheetViews>
    <sheetView showGridLines="0" tabSelected="1" topLeftCell="A71" zoomScale="83" zoomScaleNormal="102" zoomScaleSheetLayoutView="22" workbookViewId="0">
      <selection activeCell="F13" sqref="F13:I13"/>
    </sheetView>
  </sheetViews>
  <sheetFormatPr baseColWidth="10" defaultRowHeight="13.2" x14ac:dyDescent="0.25"/>
  <cols>
    <col min="1" max="1" width="3.109375" customWidth="1"/>
    <col min="2" max="2" width="35.33203125" customWidth="1"/>
    <col min="3" max="3" width="16.88671875" customWidth="1"/>
    <col min="5" max="5" width="28.5546875" customWidth="1"/>
    <col min="6" max="6" width="21.33203125" customWidth="1"/>
    <col min="7" max="7" width="7.5546875" customWidth="1"/>
    <col min="9" max="9" width="21" customWidth="1"/>
    <col min="10" max="10" width="10.88671875" customWidth="1"/>
    <col min="11" max="11" width="17.77734375" customWidth="1"/>
    <col min="12" max="12" width="7.6640625" bestFit="1" customWidth="1"/>
    <col min="14" max="14" width="4" customWidth="1"/>
    <col min="15" max="15" width="14.44140625" customWidth="1"/>
    <col min="16" max="16" width="19.109375" customWidth="1"/>
    <col min="17" max="17" width="22.33203125" customWidth="1"/>
    <col min="19" max="19" width="5.33203125" customWidth="1"/>
    <col min="20" max="20" width="3.44140625" style="31" customWidth="1"/>
    <col min="21" max="25" width="11.44140625" style="31" customWidth="1"/>
    <col min="26" max="30" width="11.44140625" customWidth="1"/>
  </cols>
  <sheetData>
    <row r="1" spans="1:18" ht="26.25" customHeight="1" x14ac:dyDescent="0.4">
      <c r="A1" s="214" t="str">
        <f>F10</f>
        <v>IRC Revalidation form 2026</v>
      </c>
      <c r="B1" s="214"/>
      <c r="C1" s="214"/>
      <c r="D1" s="214"/>
      <c r="E1" s="214"/>
      <c r="F1" s="214"/>
      <c r="G1" s="214"/>
      <c r="H1" s="214"/>
      <c r="I1" s="214"/>
      <c r="J1" s="33"/>
      <c r="K1" s="238" t="s">
        <v>528</v>
      </c>
      <c r="L1" s="238"/>
    </row>
    <row r="2" spans="1:18" x14ac:dyDescent="0.25">
      <c r="B2" s="1"/>
      <c r="K2" s="238"/>
      <c r="L2" s="238"/>
    </row>
    <row r="3" spans="1:18" x14ac:dyDescent="0.25">
      <c r="K3" s="238"/>
      <c r="L3" s="238"/>
    </row>
    <row r="4" spans="1:18" x14ac:dyDescent="0.25">
      <c r="K4" s="238"/>
      <c r="L4" s="238"/>
    </row>
    <row r="5" spans="1:18" x14ac:dyDescent="0.25">
      <c r="C5" s="218" t="str">
        <f>Feuil2!N2</f>
        <v>Please select language</v>
      </c>
      <c r="D5" s="218"/>
      <c r="E5" s="219"/>
      <c r="F5" s="67" t="s">
        <v>130</v>
      </c>
      <c r="K5" s="238"/>
      <c r="L5" s="238"/>
    </row>
    <row r="6" spans="1:18" x14ac:dyDescent="0.25">
      <c r="K6" s="238"/>
      <c r="L6" s="238"/>
    </row>
    <row r="7" spans="1:18" x14ac:dyDescent="0.25">
      <c r="E7" s="6"/>
      <c r="F7" t="str">
        <f>Feuil2!F2</f>
        <v>To be completed</v>
      </c>
    </row>
    <row r="8" spans="1:18" x14ac:dyDescent="0.25">
      <c r="E8" s="20"/>
      <c r="F8" t="str">
        <f>Feuil2!G2</f>
        <v>Scroll-down menu</v>
      </c>
    </row>
    <row r="9" spans="1:18" ht="13.8" thickBot="1" x14ac:dyDescent="0.3"/>
    <row r="10" spans="1:18" ht="12.75" customHeight="1" thickTop="1" x14ac:dyDescent="0.25">
      <c r="C10" s="252" t="str">
        <f>Feuil2!H2</f>
        <v>Operation type :</v>
      </c>
      <c r="D10" s="253"/>
      <c r="E10" s="254"/>
      <c r="F10" s="246" t="s">
        <v>530</v>
      </c>
      <c r="G10" s="247"/>
      <c r="H10" s="247"/>
      <c r="I10" s="248"/>
      <c r="L10" s="28"/>
    </row>
    <row r="11" spans="1:18" ht="12.75" customHeight="1" thickBot="1" x14ac:dyDescent="0.3">
      <c r="C11" s="255"/>
      <c r="D11" s="256"/>
      <c r="E11" s="257"/>
      <c r="F11" s="249"/>
      <c r="G11" s="250"/>
      <c r="H11" s="250"/>
      <c r="I11" s="251"/>
      <c r="L11" s="182"/>
      <c r="M11" s="182"/>
      <c r="N11" s="182"/>
      <c r="O11" s="182"/>
      <c r="P11" s="182"/>
      <c r="Q11" s="182"/>
      <c r="R11" s="182"/>
    </row>
    <row r="12" spans="1:18" ht="14.4" thickTop="1" thickBot="1" x14ac:dyDescent="0.3">
      <c r="L12" s="182"/>
      <c r="M12" s="182"/>
      <c r="N12" s="182"/>
      <c r="O12" s="182"/>
      <c r="P12" s="182"/>
      <c r="Q12" s="182"/>
      <c r="R12" s="182"/>
    </row>
    <row r="13" spans="1:18" ht="15.6" customHeight="1" thickBot="1" x14ac:dyDescent="0.35">
      <c r="B13" s="227" t="str">
        <f>Feuil2!$AE$9</f>
        <v>To be completed systematically</v>
      </c>
      <c r="C13" s="223" t="str">
        <f>Feuil2!AG2</f>
        <v>Event name and rating deadline :</v>
      </c>
      <c r="D13" s="223"/>
      <c r="E13" s="223"/>
      <c r="F13" s="224"/>
      <c r="G13" s="225"/>
      <c r="H13" s="225"/>
      <c r="I13" s="226"/>
      <c r="L13" s="182"/>
      <c r="M13" s="182"/>
      <c r="N13" s="182"/>
      <c r="O13" s="182"/>
      <c r="P13" s="182"/>
      <c r="Q13" s="182"/>
      <c r="R13" s="182"/>
    </row>
    <row r="14" spans="1:18" ht="13.8" thickBot="1" x14ac:dyDescent="0.3">
      <c r="B14" s="228"/>
      <c r="C14" s="182" t="str">
        <f>Feuil2!AH2</f>
        <v>If your certificate is required for a specific event or rating deadline, please give the event name and date in the box above. If the deadline is within 7 days of application, there is no guarantee of certificate issue in time.</v>
      </c>
      <c r="D14" s="182"/>
      <c r="E14" s="182"/>
      <c r="F14" s="182"/>
      <c r="G14" s="182"/>
      <c r="H14" s="182"/>
      <c r="I14" s="182"/>
      <c r="L14" s="182"/>
      <c r="M14" s="182"/>
      <c r="N14" s="182"/>
      <c r="O14" s="182"/>
      <c r="P14" s="182"/>
      <c r="Q14" s="182"/>
      <c r="R14" s="182"/>
    </row>
    <row r="15" spans="1:18" x14ac:dyDescent="0.25">
      <c r="B15" s="148"/>
      <c r="C15" s="182"/>
      <c r="D15" s="182"/>
      <c r="E15" s="182"/>
      <c r="F15" s="182"/>
      <c r="G15" s="182"/>
      <c r="H15" s="182"/>
      <c r="I15" s="182"/>
      <c r="L15" s="182"/>
      <c r="M15" s="182"/>
      <c r="N15" s="182"/>
      <c r="O15" s="182"/>
      <c r="P15" s="182"/>
      <c r="Q15" s="182"/>
      <c r="R15" s="182"/>
    </row>
    <row r="16" spans="1:18" ht="21" customHeight="1" x14ac:dyDescent="0.25">
      <c r="B16" s="148"/>
      <c r="C16" s="182"/>
      <c r="D16" s="182"/>
      <c r="E16" s="182"/>
      <c r="F16" s="182"/>
      <c r="G16" s="182"/>
      <c r="H16" s="182"/>
      <c r="I16" s="182"/>
      <c r="L16" s="182"/>
      <c r="M16" s="182"/>
      <c r="N16" s="182"/>
      <c r="O16" s="182"/>
      <c r="P16" s="182"/>
      <c r="Q16" s="182"/>
      <c r="R16" s="182"/>
    </row>
    <row r="17" spans="3:19" ht="13.8" thickBot="1" x14ac:dyDescent="0.3">
      <c r="L17" s="182"/>
      <c r="M17" s="182"/>
      <c r="N17" s="182"/>
      <c r="O17" s="182"/>
      <c r="P17" s="182"/>
      <c r="Q17" s="182"/>
      <c r="R17" s="182"/>
    </row>
    <row r="18" spans="3:19" ht="16.2" thickBot="1" x14ac:dyDescent="0.35">
      <c r="C18" s="166" t="str">
        <f>Feuil2!O2</f>
        <v>YACHT &amp; OWNER</v>
      </c>
      <c r="D18" s="167"/>
      <c r="E18" s="167"/>
      <c r="F18" s="167"/>
      <c r="G18" s="167"/>
      <c r="H18" s="167"/>
      <c r="I18" s="168"/>
      <c r="J18" s="5"/>
      <c r="L18" s="182"/>
      <c r="M18" s="182"/>
      <c r="N18" s="182"/>
      <c r="O18" s="182"/>
      <c r="P18" s="182"/>
      <c r="Q18" s="182"/>
      <c r="R18" s="182"/>
    </row>
    <row r="19" spans="3:19" ht="5.25" customHeight="1" x14ac:dyDescent="0.3">
      <c r="C19" s="5"/>
      <c r="D19" s="5"/>
      <c r="E19" s="5"/>
      <c r="F19" s="5"/>
      <c r="G19" s="5"/>
      <c r="H19" s="5"/>
      <c r="I19" s="5"/>
      <c r="J19" s="5"/>
    </row>
    <row r="20" spans="3:19" ht="13.8" thickBot="1" x14ac:dyDescent="0.3">
      <c r="C20" s="4" t="str">
        <f>Feuil2!P2</f>
        <v>Yacht name :</v>
      </c>
      <c r="F20" s="215"/>
      <c r="G20" s="216"/>
      <c r="H20" s="216"/>
      <c r="I20" s="217"/>
      <c r="J20" s="25"/>
      <c r="K20" s="62" t="str">
        <f>Feuil2!F67</f>
        <v>NEW since 2021</v>
      </c>
      <c r="M20" s="62" t="str">
        <f>Feuil2!F74</f>
        <v>Boats with lifting appendages</v>
      </c>
      <c r="N20" s="62"/>
      <c r="O20" s="62"/>
    </row>
    <row r="21" spans="3:19" ht="12.75" customHeight="1" x14ac:dyDescent="0.25">
      <c r="C21" s="4" t="str">
        <f>Feuil2!Q2</f>
        <v>Design :</v>
      </c>
      <c r="F21" s="172"/>
      <c r="G21" s="173"/>
      <c r="H21" s="173"/>
      <c r="I21" s="174"/>
      <c r="J21" s="25"/>
      <c r="L21" s="53"/>
      <c r="M21" s="54"/>
      <c r="N21" s="55"/>
      <c r="O21" s="55"/>
      <c r="P21" s="54"/>
      <c r="Q21" s="54"/>
      <c r="R21" s="54"/>
      <c r="S21" s="56"/>
    </row>
    <row r="22" spans="3:19" ht="12.75" customHeight="1" x14ac:dyDescent="0.25">
      <c r="C22" s="4" t="str">
        <f>Feuil2!R2</f>
        <v>Sail number :</v>
      </c>
      <c r="F22" s="172"/>
      <c r="G22" s="173"/>
      <c r="H22" s="173"/>
      <c r="I22" s="174"/>
      <c r="J22" s="25"/>
      <c r="L22" s="57" t="str">
        <f>Feuil2!G74</f>
        <v>Is the boat fitted with appendage(s) that create lift?</v>
      </c>
      <c r="R22" s="153" t="s">
        <v>111</v>
      </c>
      <c r="S22" s="154"/>
    </row>
    <row r="23" spans="3:19" x14ac:dyDescent="0.25">
      <c r="C23" s="4" t="str">
        <f>Feuil2!S2</f>
        <v>Number of the last valid IRC certificate :</v>
      </c>
      <c r="F23" s="172"/>
      <c r="G23" s="173"/>
      <c r="H23" s="173"/>
      <c r="I23" s="174"/>
      <c r="J23" s="25"/>
      <c r="L23" s="75" t="str">
        <f>Feuil2!L74</f>
        <v>See IRC Rule - Appendix F</v>
      </c>
      <c r="S23" s="58"/>
    </row>
    <row r="24" spans="3:19" ht="12.75" customHeight="1" x14ac:dyDescent="0.25">
      <c r="C24" s="4" t="str">
        <f>Feuil2!T2</f>
        <v>Year of the last valid certificate :</v>
      </c>
      <c r="F24" s="220" t="s">
        <v>111</v>
      </c>
      <c r="G24" s="221"/>
      <c r="H24" s="221"/>
      <c r="I24" s="222"/>
      <c r="J24" s="25"/>
      <c r="L24" s="76" t="str">
        <f>Feuil2!K74</f>
        <v>If yes, your Rating Authority will contact you further more information and measurements details</v>
      </c>
      <c r="S24" s="58"/>
    </row>
    <row r="25" spans="3:19" ht="13.8" thickBot="1" x14ac:dyDescent="0.3">
      <c r="C25" s="4" t="str">
        <f>Feuil2!U2</f>
        <v>Owner's surname and first name:</v>
      </c>
      <c r="F25" s="172"/>
      <c r="G25" s="173"/>
      <c r="H25" s="173"/>
      <c r="I25" s="174"/>
      <c r="J25" s="25"/>
      <c r="L25" s="59"/>
      <c r="M25" s="60"/>
      <c r="N25" s="60"/>
      <c r="O25" s="60"/>
      <c r="P25" s="60"/>
      <c r="Q25" s="60"/>
      <c r="R25" s="60"/>
      <c r="S25" s="61"/>
    </row>
    <row r="26" spans="3:19" x14ac:dyDescent="0.25">
      <c r="C26" s="4" t="str">
        <f>Feuil2!V2</f>
        <v>Address :</v>
      </c>
      <c r="F26" s="169"/>
      <c r="G26" s="170"/>
      <c r="H26" s="170"/>
      <c r="I26" s="171"/>
      <c r="J26" s="25"/>
    </row>
    <row r="27" spans="3:19" x14ac:dyDescent="0.25">
      <c r="F27" s="169"/>
      <c r="G27" s="170"/>
      <c r="H27" s="170"/>
      <c r="I27" s="171"/>
      <c r="J27" s="25"/>
      <c r="L27" s="150" t="str">
        <f>Feuil2!H44</f>
        <v>Please answer to the 5 following questions :</v>
      </c>
      <c r="M27" s="151"/>
      <c r="N27" s="151"/>
      <c r="O27" s="151"/>
      <c r="P27" s="152"/>
      <c r="S27" s="71"/>
    </row>
    <row r="28" spans="3:19" ht="13.2" customHeight="1" x14ac:dyDescent="0.25">
      <c r="F28" s="169"/>
      <c r="G28" s="170"/>
      <c r="H28" s="170"/>
      <c r="I28" s="171"/>
      <c r="J28" s="25"/>
      <c r="L28" s="149" t="str">
        <f>Feuil2!I44</f>
        <v>1. Did you modify the hull?</v>
      </c>
      <c r="M28" s="149"/>
      <c r="N28" s="149"/>
      <c r="O28" s="149"/>
      <c r="P28" s="149"/>
      <c r="Q28" s="48" t="s">
        <v>111</v>
      </c>
    </row>
    <row r="29" spans="3:19" x14ac:dyDescent="0.25">
      <c r="F29" s="22" t="str">
        <f>Feuil2!W2</f>
        <v>Town :</v>
      </c>
      <c r="G29" s="172"/>
      <c r="H29" s="173"/>
      <c r="I29" s="174"/>
      <c r="J29" s="25"/>
      <c r="M29" s="149" t="str">
        <f>Feuil2!O44</f>
        <v>If yes give details:</v>
      </c>
      <c r="N29" s="149"/>
      <c r="O29" s="181"/>
      <c r="P29" s="181"/>
      <c r="Q29" s="181"/>
      <c r="R29" s="181"/>
    </row>
    <row r="30" spans="3:19" x14ac:dyDescent="0.25">
      <c r="F30" s="22" t="str">
        <f>Feuil2!X2</f>
        <v>Post code :</v>
      </c>
      <c r="G30" s="175"/>
      <c r="H30" s="176"/>
      <c r="I30" s="177"/>
      <c r="J30" s="25"/>
      <c r="L30" s="149" t="str">
        <f>Feuil2!J44</f>
        <v>2. Did you modify interior/accommodation?</v>
      </c>
      <c r="M30" s="149"/>
      <c r="N30" s="149"/>
      <c r="O30" s="149"/>
      <c r="P30" s="149"/>
      <c r="Q30" s="49" t="s">
        <v>111</v>
      </c>
    </row>
    <row r="31" spans="3:19" x14ac:dyDescent="0.25">
      <c r="F31" s="22" t="str">
        <f>Feuil2!Y2</f>
        <v>Country :</v>
      </c>
      <c r="G31" s="204"/>
      <c r="H31" s="205"/>
      <c r="I31" s="206"/>
      <c r="J31" s="25"/>
      <c r="M31" s="149" t="str">
        <f>Feuil2!O44</f>
        <v>If yes give details:</v>
      </c>
      <c r="N31" s="149"/>
      <c r="O31" s="181"/>
      <c r="P31" s="181"/>
      <c r="Q31" s="181"/>
      <c r="R31" s="181"/>
    </row>
    <row r="32" spans="3:19" ht="13.2" customHeight="1" x14ac:dyDescent="0.25">
      <c r="C32" t="str">
        <f>Feuil2!Z2</f>
        <v>Phone number :</v>
      </c>
      <c r="F32" s="178"/>
      <c r="G32" s="179"/>
      <c r="H32" s="179"/>
      <c r="I32" s="180"/>
      <c r="J32" s="38"/>
      <c r="L32" s="149" t="str">
        <f>Feuil2!K44</f>
        <v>3. Did you change/modify the keel or the keel bulb?</v>
      </c>
      <c r="M32" s="149"/>
      <c r="N32" s="149"/>
      <c r="O32" s="149"/>
      <c r="P32" s="149"/>
      <c r="Q32" s="49" t="s">
        <v>111</v>
      </c>
    </row>
    <row r="33" spans="3:27" ht="12.75" customHeight="1" x14ac:dyDescent="0.25">
      <c r="C33" t="str">
        <f>Feuil2!AA2</f>
        <v>Mail (required) :</v>
      </c>
      <c r="F33" s="185"/>
      <c r="G33" s="186"/>
      <c r="H33" s="186"/>
      <c r="I33" s="187"/>
      <c r="J33" s="25"/>
      <c r="M33" s="149" t="str">
        <f>Feuil2!O44</f>
        <v>If yes give details:</v>
      </c>
      <c r="N33" s="149"/>
      <c r="O33" s="181"/>
      <c r="P33" s="181"/>
      <c r="Q33" s="181"/>
      <c r="R33" s="181"/>
      <c r="V33" s="182"/>
      <c r="W33" s="182"/>
      <c r="X33" s="182"/>
      <c r="Y33" s="182"/>
      <c r="Z33" s="182"/>
      <c r="AA33" s="182"/>
    </row>
    <row r="34" spans="3:27" x14ac:dyDescent="0.25">
      <c r="L34" s="149" t="str">
        <f>Feuil2!L44</f>
        <v>4. Did you modify the rig?</v>
      </c>
      <c r="M34" s="149"/>
      <c r="N34" s="149"/>
      <c r="O34" s="149"/>
      <c r="P34" s="149"/>
      <c r="Q34" s="49" t="s">
        <v>111</v>
      </c>
      <c r="V34" s="182"/>
      <c r="W34" s="182"/>
      <c r="X34" s="182"/>
      <c r="Y34" s="182"/>
      <c r="Z34" s="182"/>
      <c r="AA34" s="182"/>
    </row>
    <row r="35" spans="3:27" x14ac:dyDescent="0.25">
      <c r="M35" s="149" t="str">
        <f>Feuil2!O44</f>
        <v>If yes give details:</v>
      </c>
      <c r="N35" s="149"/>
      <c r="O35" s="181"/>
      <c r="P35" s="181"/>
      <c r="Q35" s="181"/>
      <c r="R35" s="181"/>
      <c r="V35" s="182"/>
      <c r="W35" s="182"/>
      <c r="X35" s="182"/>
      <c r="Y35" s="182"/>
      <c r="Z35" s="182"/>
      <c r="AA35" s="182"/>
    </row>
    <row r="36" spans="3:27" ht="17.399999999999999" customHeight="1" x14ac:dyDescent="0.25">
      <c r="C36" s="184" t="str">
        <f>Feuil2!AC9</f>
        <v>Complete with the data to be amended ONLY</v>
      </c>
      <c r="D36" s="184"/>
      <c r="E36" s="184"/>
      <c r="F36" s="184"/>
      <c r="G36" s="184"/>
      <c r="H36" s="184"/>
      <c r="I36" s="184"/>
      <c r="L36" s="149" t="str">
        <f>Feuil2!M44</f>
        <v>5. Did you modify/change the rudder(s)?</v>
      </c>
      <c r="M36" s="149"/>
      <c r="N36" s="149"/>
      <c r="O36" s="149"/>
      <c r="P36" s="149"/>
      <c r="Q36" s="49" t="s">
        <v>111</v>
      </c>
    </row>
    <row r="37" spans="3:27" ht="13.8" thickBot="1" x14ac:dyDescent="0.3">
      <c r="M37" s="149" t="str">
        <f>Feuil2!O44</f>
        <v>If yes give details:</v>
      </c>
      <c r="N37" s="149"/>
      <c r="O37" s="181"/>
      <c r="P37" s="181"/>
      <c r="Q37" s="181"/>
      <c r="R37" s="181"/>
    </row>
    <row r="38" spans="3:27" ht="16.2" customHeight="1" thickBot="1" x14ac:dyDescent="0.35">
      <c r="C38" s="166" t="str">
        <f>Feuil2!F16</f>
        <v>AMENDMENT(S)</v>
      </c>
      <c r="D38" s="167"/>
      <c r="E38" s="167"/>
      <c r="F38" s="167"/>
      <c r="G38" s="167"/>
      <c r="H38" s="167"/>
      <c r="I38" s="168"/>
      <c r="J38" s="5"/>
      <c r="M38" s="32"/>
      <c r="N38" s="32"/>
      <c r="O38" s="32"/>
      <c r="P38" s="32"/>
      <c r="Q38" s="32"/>
      <c r="R38" s="32"/>
    </row>
    <row r="39" spans="3:27" ht="4.8" customHeight="1" x14ac:dyDescent="0.25">
      <c r="M39" s="32"/>
      <c r="N39" s="32"/>
      <c r="O39" s="32"/>
      <c r="P39" s="32"/>
      <c r="Q39" s="32"/>
      <c r="R39" s="32"/>
    </row>
    <row r="40" spans="3:27" ht="13.2" customHeight="1" x14ac:dyDescent="0.25">
      <c r="F40" s="7" t="str">
        <f>Feuil2!G16</f>
        <v>Input data</v>
      </c>
      <c r="H40" s="188" t="str">
        <f>Feuil2!I16</f>
        <v>Source of data</v>
      </c>
      <c r="I40" s="189"/>
      <c r="J40" s="39"/>
      <c r="M40" s="32"/>
      <c r="N40" s="32"/>
      <c r="O40" s="32"/>
      <c r="P40" s="32"/>
      <c r="Q40" s="32"/>
      <c r="R40" s="32"/>
    </row>
    <row r="41" spans="3:27" x14ac:dyDescent="0.25">
      <c r="F41" s="8" t="str">
        <f>Feuil2!H16</f>
        <v>(2 decimals)</v>
      </c>
      <c r="H41" s="190" t="str">
        <f>Feuil2!J16</f>
        <v>(Mandatory)</v>
      </c>
      <c r="I41" s="191"/>
      <c r="J41" s="39"/>
      <c r="L41" s="243" t="str">
        <f>Feuil2!N44</f>
        <v>Additional details :</v>
      </c>
      <c r="M41" s="244"/>
      <c r="N41" s="245"/>
    </row>
    <row r="42" spans="3:27" x14ac:dyDescent="0.25">
      <c r="C42" s="15" t="str">
        <f>Feuil2!K16</f>
        <v>Hull :</v>
      </c>
      <c r="D42" s="9" t="s">
        <v>12</v>
      </c>
      <c r="E42" s="9"/>
      <c r="F42" s="43"/>
      <c r="G42" s="9" t="s">
        <v>21</v>
      </c>
      <c r="H42" s="155"/>
      <c r="I42" s="155"/>
      <c r="J42" s="2"/>
      <c r="L42" s="156"/>
      <c r="M42" s="157"/>
      <c r="N42" s="157"/>
      <c r="O42" s="157"/>
      <c r="P42" s="157"/>
      <c r="Q42" s="157"/>
      <c r="R42" s="158"/>
    </row>
    <row r="43" spans="3:27" x14ac:dyDescent="0.25">
      <c r="C43" s="10"/>
      <c r="D43" t="s">
        <v>15</v>
      </c>
      <c r="F43" s="43"/>
      <c r="G43" t="s">
        <v>21</v>
      </c>
      <c r="H43" s="155"/>
      <c r="I43" s="155"/>
      <c r="J43" s="2"/>
      <c r="L43" s="159"/>
      <c r="M43" s="160"/>
      <c r="N43" s="160"/>
      <c r="O43" s="160"/>
      <c r="P43" s="160"/>
      <c r="Q43" s="160"/>
      <c r="R43" s="161"/>
    </row>
    <row r="44" spans="3:27" x14ac:dyDescent="0.25">
      <c r="C44" s="10"/>
      <c r="D44" t="s">
        <v>16</v>
      </c>
      <c r="F44" s="43"/>
      <c r="G44" t="s">
        <v>21</v>
      </c>
      <c r="H44" s="155"/>
      <c r="I44" s="155"/>
      <c r="J44" s="2"/>
      <c r="L44" s="159"/>
      <c r="M44" s="160"/>
      <c r="N44" s="160"/>
      <c r="O44" s="160"/>
      <c r="P44" s="160"/>
      <c r="Q44" s="160"/>
      <c r="R44" s="161"/>
    </row>
    <row r="45" spans="3:27" x14ac:dyDescent="0.25">
      <c r="C45" s="10"/>
      <c r="D45" t="s">
        <v>17</v>
      </c>
      <c r="F45" s="43"/>
      <c r="G45" t="s">
        <v>21</v>
      </c>
      <c r="H45" s="155"/>
      <c r="I45" s="155"/>
      <c r="J45" s="2"/>
      <c r="L45" s="162"/>
      <c r="M45" s="160"/>
      <c r="N45" s="160"/>
      <c r="O45" s="160"/>
      <c r="P45" s="160"/>
      <c r="Q45" s="160"/>
      <c r="R45" s="161"/>
    </row>
    <row r="46" spans="3:27" x14ac:dyDescent="0.25">
      <c r="C46" s="10"/>
      <c r="D46" t="s">
        <v>18</v>
      </c>
      <c r="F46" s="43"/>
      <c r="G46" t="s">
        <v>21</v>
      </c>
      <c r="H46" s="155"/>
      <c r="I46" s="155"/>
      <c r="J46" s="2"/>
      <c r="L46" s="162"/>
      <c r="M46" s="160"/>
      <c r="N46" s="160"/>
      <c r="O46" s="160"/>
      <c r="P46" s="160"/>
      <c r="Q46" s="160"/>
      <c r="R46" s="161"/>
    </row>
    <row r="47" spans="3:27" x14ac:dyDescent="0.25">
      <c r="C47" s="10"/>
      <c r="D47" t="s">
        <v>19</v>
      </c>
      <c r="F47" s="43"/>
      <c r="G47" t="s">
        <v>21</v>
      </c>
      <c r="H47" s="155"/>
      <c r="I47" s="155"/>
      <c r="J47" s="2"/>
      <c r="L47" s="162"/>
      <c r="M47" s="160"/>
      <c r="N47" s="160"/>
      <c r="O47" s="160"/>
      <c r="P47" s="160"/>
      <c r="Q47" s="160"/>
      <c r="R47" s="161"/>
    </row>
    <row r="48" spans="3:27" x14ac:dyDescent="0.25">
      <c r="C48" s="10"/>
      <c r="D48" t="str">
        <f>Feuil2!N16</f>
        <v>Weight*</v>
      </c>
      <c r="F48" s="44"/>
      <c r="G48" t="s">
        <v>22</v>
      </c>
      <c r="H48" s="155"/>
      <c r="I48" s="155"/>
      <c r="J48" s="2"/>
      <c r="L48" s="162"/>
      <c r="M48" s="160"/>
      <c r="N48" s="160"/>
      <c r="O48" s="160"/>
      <c r="P48" s="160"/>
      <c r="Q48" s="160"/>
      <c r="R48" s="161"/>
    </row>
    <row r="49" spans="2:18" x14ac:dyDescent="0.25">
      <c r="C49" s="10"/>
      <c r="D49" s="18" t="str">
        <f>Feuil2!O16</f>
        <v>* Weight certificate required for all weight or overhangs amendment</v>
      </c>
      <c r="I49" s="11"/>
      <c r="L49" s="162"/>
      <c r="M49" s="160"/>
      <c r="N49" s="160"/>
      <c r="O49" s="160"/>
      <c r="P49" s="160"/>
      <c r="Q49" s="160"/>
      <c r="R49" s="161"/>
    </row>
    <row r="50" spans="2:18" x14ac:dyDescent="0.25">
      <c r="C50" s="10"/>
      <c r="D50" t="str">
        <f>Feuil2!P16</f>
        <v>Ballast</v>
      </c>
      <c r="F50" s="44"/>
      <c r="G50" t="s">
        <v>22</v>
      </c>
      <c r="H50" s="155"/>
      <c r="I50" s="155"/>
      <c r="J50" s="2"/>
      <c r="L50" s="162"/>
      <c r="M50" s="160"/>
      <c r="N50" s="160"/>
      <c r="O50" s="160"/>
      <c r="P50" s="160"/>
      <c r="Q50" s="160"/>
      <c r="R50" s="161"/>
    </row>
    <row r="51" spans="2:18" x14ac:dyDescent="0.25">
      <c r="C51" s="10"/>
      <c r="D51" t="str">
        <f>Feuil2!Q16</f>
        <v>Max beam</v>
      </c>
      <c r="F51" s="43"/>
      <c r="G51" t="s">
        <v>21</v>
      </c>
      <c r="H51" s="155"/>
      <c r="I51" s="155"/>
      <c r="J51" s="2"/>
      <c r="L51" s="162"/>
      <c r="M51" s="160"/>
      <c r="N51" s="160"/>
      <c r="O51" s="160"/>
      <c r="P51" s="160"/>
      <c r="Q51" s="160"/>
      <c r="R51" s="161"/>
    </row>
    <row r="52" spans="2:18" x14ac:dyDescent="0.25">
      <c r="C52" s="10"/>
      <c r="D52" t="str">
        <f>Feuil2!R16</f>
        <v>Draft</v>
      </c>
      <c r="F52" s="43"/>
      <c r="G52" t="s">
        <v>21</v>
      </c>
      <c r="H52" s="155"/>
      <c r="I52" s="155"/>
      <c r="J52" s="2"/>
      <c r="L52" s="162"/>
      <c r="M52" s="160"/>
      <c r="N52" s="160"/>
      <c r="O52" s="160"/>
      <c r="P52" s="160"/>
      <c r="Q52" s="160"/>
      <c r="R52" s="161"/>
    </row>
    <row r="53" spans="2:18" x14ac:dyDescent="0.25">
      <c r="B53" s="66"/>
      <c r="C53" s="10"/>
      <c r="D53" t="str">
        <f>Feuil2!S16</f>
        <v>Bulb weight</v>
      </c>
      <c r="F53" s="44"/>
      <c r="G53" t="s">
        <v>22</v>
      </c>
      <c r="H53" s="155"/>
      <c r="I53" s="155"/>
      <c r="J53" s="2"/>
      <c r="L53" s="162"/>
      <c r="M53" s="160"/>
      <c r="N53" s="160"/>
      <c r="O53" s="160"/>
      <c r="P53" s="160"/>
      <c r="Q53" s="160"/>
      <c r="R53" s="161"/>
    </row>
    <row r="54" spans="2:18" x14ac:dyDescent="0.25">
      <c r="C54" s="10"/>
      <c r="D54" s="182" t="str">
        <f>Feuil2!T16</f>
        <v>Material in fin keel ? (IRC 19.6)</v>
      </c>
      <c r="E54" s="182"/>
      <c r="F54" s="192"/>
      <c r="G54" s="183" t="s">
        <v>22</v>
      </c>
      <c r="H54" s="194"/>
      <c r="I54" s="195"/>
      <c r="J54" s="2"/>
      <c r="L54" s="163"/>
      <c r="M54" s="164"/>
      <c r="N54" s="164"/>
      <c r="O54" s="164"/>
      <c r="P54" s="164"/>
      <c r="Q54" s="164"/>
      <c r="R54" s="165"/>
    </row>
    <row r="55" spans="2:18" x14ac:dyDescent="0.25">
      <c r="C55" s="10"/>
      <c r="D55" s="182"/>
      <c r="E55" s="182"/>
      <c r="F55" s="193"/>
      <c r="G55" s="183"/>
      <c r="H55" s="196"/>
      <c r="I55" s="197"/>
      <c r="J55" s="2"/>
    </row>
    <row r="56" spans="2:18" x14ac:dyDescent="0.25">
      <c r="C56" s="16" t="str">
        <f>Feuil2!U16</f>
        <v>Lifting keel :</v>
      </c>
      <c r="I56" s="11"/>
    </row>
    <row r="57" spans="2:18" x14ac:dyDescent="0.25">
      <c r="C57" s="10"/>
      <c r="D57" t="str">
        <f>Feuil2!V16</f>
        <v>Draft board up :</v>
      </c>
      <c r="F57" s="43"/>
      <c r="G57" t="s">
        <v>21</v>
      </c>
      <c r="H57" s="155"/>
      <c r="I57" s="155"/>
      <c r="J57" s="2"/>
      <c r="L57" s="34" t="str">
        <f>Feuil2!L59</f>
        <v>How we use your information</v>
      </c>
    </row>
    <row r="58" spans="2:18" x14ac:dyDescent="0.25">
      <c r="C58" s="12"/>
      <c r="D58" s="13" t="str">
        <f>Feuil2!W16</f>
        <v>Draft board down :</v>
      </c>
      <c r="E58" s="13"/>
      <c r="F58" s="43"/>
      <c r="G58" s="13" t="s">
        <v>21</v>
      </c>
      <c r="H58" s="155"/>
      <c r="I58" s="155"/>
      <c r="J58" s="2"/>
    </row>
    <row r="59" spans="2:18" x14ac:dyDescent="0.25">
      <c r="L59" s="263" t="str">
        <f>Feuil2!M59</f>
        <v>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v>
      </c>
      <c r="M59" s="264"/>
      <c r="N59" s="264"/>
      <c r="O59" s="264"/>
      <c r="P59" s="264"/>
      <c r="Q59" s="264"/>
      <c r="R59" s="265"/>
    </row>
    <row r="60" spans="2:18" x14ac:dyDescent="0.25">
      <c r="C60" s="15" t="str">
        <f>Feuil2!F23</f>
        <v>Rig :</v>
      </c>
      <c r="D60" s="9" t="s">
        <v>30</v>
      </c>
      <c r="E60" s="9"/>
      <c r="F60" s="43"/>
      <c r="G60" s="9" t="s">
        <v>21</v>
      </c>
      <c r="H60" s="155"/>
      <c r="I60" s="155"/>
      <c r="J60" s="2"/>
      <c r="L60" s="266"/>
      <c r="M60" s="182"/>
      <c r="N60" s="182"/>
      <c r="O60" s="182"/>
      <c r="P60" s="182"/>
      <c r="Q60" s="182"/>
      <c r="R60" s="267"/>
    </row>
    <row r="61" spans="2:18" x14ac:dyDescent="0.25">
      <c r="C61" s="10"/>
      <c r="D61" t="s">
        <v>31</v>
      </c>
      <c r="F61" s="43"/>
      <c r="G61" t="s">
        <v>21</v>
      </c>
      <c r="H61" s="155"/>
      <c r="I61" s="155"/>
      <c r="J61" s="2"/>
      <c r="L61" s="266"/>
      <c r="M61" s="182"/>
      <c r="N61" s="182"/>
      <c r="O61" s="182"/>
      <c r="P61" s="182"/>
      <c r="Q61" s="182"/>
      <c r="R61" s="267"/>
    </row>
    <row r="62" spans="2:18" x14ac:dyDescent="0.25">
      <c r="C62" s="10"/>
      <c r="D62" t="s">
        <v>32</v>
      </c>
      <c r="F62" s="43"/>
      <c r="G62" t="s">
        <v>21</v>
      </c>
      <c r="H62" s="155"/>
      <c r="I62" s="155"/>
      <c r="J62" s="2"/>
      <c r="L62" s="266"/>
      <c r="M62" s="182"/>
      <c r="N62" s="182"/>
      <c r="O62" s="182"/>
      <c r="P62" s="182"/>
      <c r="Q62" s="182"/>
      <c r="R62" s="267"/>
    </row>
    <row r="63" spans="2:18" ht="13.8" thickBot="1" x14ac:dyDescent="0.3">
      <c r="C63" s="10"/>
      <c r="D63" t="s">
        <v>33</v>
      </c>
      <c r="F63" s="78"/>
      <c r="G63" t="s">
        <v>21</v>
      </c>
      <c r="H63" s="192"/>
      <c r="I63" s="192"/>
      <c r="J63" s="2"/>
      <c r="L63" s="266"/>
      <c r="M63" s="182"/>
      <c r="N63" s="182"/>
      <c r="O63" s="182"/>
      <c r="P63" s="182"/>
      <c r="Q63" s="182"/>
      <c r="R63" s="267"/>
    </row>
    <row r="64" spans="2:18" x14ac:dyDescent="0.25">
      <c r="B64" s="211" t="str">
        <f>Feuil2!$AE$9</f>
        <v>To be completed systematically</v>
      </c>
      <c r="C64" s="80"/>
      <c r="D64" s="130" t="str">
        <f>Feuil2!L30</f>
        <v>SPL (Spinnaker pole)</v>
      </c>
      <c r="E64" s="81"/>
      <c r="F64" s="82"/>
      <c r="G64" s="83" t="s">
        <v>21</v>
      </c>
      <c r="H64" s="234"/>
      <c r="I64" s="235"/>
      <c r="J64" s="2"/>
      <c r="L64" s="266"/>
      <c r="M64" s="182"/>
      <c r="N64" s="182"/>
      <c r="O64" s="182"/>
      <c r="P64" s="182"/>
      <c r="Q64" s="182"/>
      <c r="R64" s="267"/>
    </row>
    <row r="65" spans="2:19" ht="13.2" customHeight="1" x14ac:dyDescent="0.25">
      <c r="B65" s="212"/>
      <c r="C65" s="10"/>
      <c r="D65" s="4" t="str">
        <f>Feuil2!M30</f>
        <v>STL (Bowsprit or Spinnaker tacked on deck)</v>
      </c>
      <c r="F65" s="43"/>
      <c r="G65" t="s">
        <v>21</v>
      </c>
      <c r="H65" s="155"/>
      <c r="I65" s="207"/>
      <c r="J65" s="2"/>
      <c r="L65" s="266"/>
      <c r="M65" s="182"/>
      <c r="N65" s="182"/>
      <c r="O65" s="182"/>
      <c r="P65" s="182"/>
      <c r="Q65" s="182"/>
      <c r="R65" s="267"/>
    </row>
    <row r="66" spans="2:19" x14ac:dyDescent="0.25">
      <c r="B66" s="212"/>
      <c r="C66" s="10"/>
      <c r="D66" s="4" t="str">
        <f>Feuil2!P23</f>
        <v>Spinnaker pole, bowsprit,etc…</v>
      </c>
      <c r="F66" s="208" t="s">
        <v>111</v>
      </c>
      <c r="G66" s="209"/>
      <c r="H66" s="209"/>
      <c r="I66" s="210"/>
      <c r="L66" s="68"/>
      <c r="M66" s="64"/>
      <c r="N66" s="64"/>
      <c r="O66" s="64"/>
      <c r="P66" s="64"/>
      <c r="Q66" s="64"/>
      <c r="R66" s="70"/>
    </row>
    <row r="67" spans="2:19" ht="13.8" thickBot="1" x14ac:dyDescent="0.3">
      <c r="B67" s="213"/>
      <c r="C67" s="84"/>
      <c r="D67" s="85" t="str">
        <f>Feuil2!N30</f>
        <v>Whisker pole set to leeward</v>
      </c>
      <c r="E67" s="60"/>
      <c r="F67" s="86" t="s">
        <v>111</v>
      </c>
      <c r="G67" s="60"/>
      <c r="H67" s="60"/>
      <c r="I67" s="61"/>
      <c r="J67" s="2"/>
      <c r="L67" s="268" t="str">
        <f>Feuil2!N59</f>
        <v>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v>
      </c>
      <c r="M67" s="269"/>
      <c r="N67" s="269"/>
      <c r="O67" s="269"/>
      <c r="P67" s="269"/>
      <c r="Q67" s="269"/>
      <c r="R67" s="270"/>
    </row>
    <row r="68" spans="2:19" x14ac:dyDescent="0.25">
      <c r="C68" s="16" t="str">
        <f>Feuil2!K23</f>
        <v>Mainsail :</v>
      </c>
      <c r="D68" t="s">
        <v>42</v>
      </c>
      <c r="F68" s="79"/>
      <c r="G68" t="s">
        <v>21</v>
      </c>
      <c r="H68" s="193"/>
      <c r="I68" s="193"/>
      <c r="L68" s="268"/>
      <c r="M68" s="269"/>
      <c r="N68" s="269"/>
      <c r="O68" s="269"/>
      <c r="P68" s="269"/>
      <c r="Q68" s="269"/>
      <c r="R68" s="270"/>
    </row>
    <row r="69" spans="2:19" x14ac:dyDescent="0.25">
      <c r="C69" s="10"/>
      <c r="D69" t="s">
        <v>43</v>
      </c>
      <c r="F69" s="43"/>
      <c r="G69" t="s">
        <v>21</v>
      </c>
      <c r="H69" s="155"/>
      <c r="I69" s="155"/>
      <c r="J69" s="2"/>
      <c r="L69" s="268"/>
      <c r="M69" s="269"/>
      <c r="N69" s="269"/>
      <c r="O69" s="269"/>
      <c r="P69" s="269"/>
      <c r="Q69" s="269"/>
      <c r="R69" s="270"/>
    </row>
    <row r="70" spans="2:19" x14ac:dyDescent="0.25">
      <c r="C70" s="12"/>
      <c r="D70" s="13" t="s">
        <v>44</v>
      </c>
      <c r="E70" s="13"/>
      <c r="F70" s="43"/>
      <c r="G70" s="13" t="s">
        <v>21</v>
      </c>
      <c r="H70" s="155"/>
      <c r="I70" s="155"/>
      <c r="J70" s="2"/>
      <c r="L70" s="268"/>
      <c r="M70" s="269"/>
      <c r="N70" s="269"/>
      <c r="O70" s="269"/>
      <c r="P70" s="269"/>
      <c r="Q70" s="269"/>
      <c r="R70" s="270"/>
    </row>
    <row r="71" spans="2:19" x14ac:dyDescent="0.25">
      <c r="J71" s="2"/>
      <c r="L71" s="271"/>
      <c r="M71" s="272"/>
      <c r="N71" s="272"/>
      <c r="O71" s="272"/>
      <c r="P71" s="272"/>
      <c r="Q71" s="272"/>
      <c r="R71" s="273"/>
    </row>
    <row r="72" spans="2:19" x14ac:dyDescent="0.25">
      <c r="C72" s="15" t="str">
        <f>Feuil2!G23</f>
        <v>Headsail :</v>
      </c>
      <c r="D72" s="72" t="s">
        <v>318</v>
      </c>
      <c r="E72" s="9"/>
      <c r="F72" s="43"/>
      <c r="G72" s="9" t="s">
        <v>21</v>
      </c>
      <c r="H72" s="155"/>
      <c r="I72" s="155"/>
      <c r="J72" s="2"/>
    </row>
    <row r="73" spans="2:19" x14ac:dyDescent="0.25">
      <c r="C73" s="37" t="str">
        <f>Feuil2!H23</f>
        <v>**Please confirm HLUmax even if not changed from the previous certificate.</v>
      </c>
      <c r="E73" s="36"/>
      <c r="I73" s="11"/>
      <c r="J73" s="2"/>
    </row>
    <row r="74" spans="2:19" x14ac:dyDescent="0.25">
      <c r="C74" s="10"/>
      <c r="D74" s="4" t="s">
        <v>319</v>
      </c>
      <c r="F74" s="43"/>
      <c r="G74" t="s">
        <v>21</v>
      </c>
      <c r="H74" s="155"/>
      <c r="I74" s="155"/>
      <c r="L74" s="28" t="str">
        <f>Feuil2!F44</f>
        <v xml:space="preserve">WARNING : </v>
      </c>
    </row>
    <row r="75" spans="2:19" x14ac:dyDescent="0.25">
      <c r="C75" s="10"/>
      <c r="D75" s="4" t="s">
        <v>320</v>
      </c>
      <c r="F75" s="43"/>
      <c r="G75" t="s">
        <v>21</v>
      </c>
      <c r="H75" s="155"/>
      <c r="I75" s="155"/>
      <c r="J75" s="2"/>
      <c r="L75" s="182" t="str">
        <f>Feuil2!G44</f>
        <v>If you have an Endorsed Certificate all data changes require measurments by an approved measurer.</v>
      </c>
      <c r="M75" s="182"/>
      <c r="N75" s="182"/>
      <c r="O75" s="182"/>
      <c r="P75" s="182"/>
      <c r="Q75" s="182"/>
      <c r="R75" s="182"/>
      <c r="S75" s="182"/>
    </row>
    <row r="76" spans="2:19" x14ac:dyDescent="0.25">
      <c r="C76" s="10"/>
      <c r="D76" t="s">
        <v>35</v>
      </c>
      <c r="F76" s="43"/>
      <c r="G76" t="s">
        <v>21</v>
      </c>
      <c r="H76" s="155"/>
      <c r="I76" s="155"/>
      <c r="J76" s="40"/>
      <c r="K76" s="24"/>
      <c r="L76" s="182"/>
      <c r="M76" s="182"/>
      <c r="N76" s="182"/>
      <c r="O76" s="182"/>
      <c r="P76" s="182"/>
      <c r="Q76" s="182"/>
      <c r="R76" s="182"/>
      <c r="S76" s="182"/>
    </row>
    <row r="77" spans="2:19" x14ac:dyDescent="0.25">
      <c r="C77" s="10"/>
      <c r="D77" t="s">
        <v>36</v>
      </c>
      <c r="F77" s="43"/>
      <c r="G77" t="s">
        <v>21</v>
      </c>
      <c r="H77" s="155"/>
      <c r="I77" s="155"/>
      <c r="L77" s="182"/>
      <c r="M77" s="182"/>
      <c r="N77" s="182"/>
      <c r="O77" s="182"/>
      <c r="P77" s="182"/>
      <c r="Q77" s="182"/>
      <c r="R77" s="182"/>
      <c r="S77" s="182"/>
    </row>
    <row r="78" spans="2:19" x14ac:dyDescent="0.25">
      <c r="C78" s="10"/>
      <c r="D78" t="s">
        <v>37</v>
      </c>
      <c r="F78" s="43"/>
      <c r="G78" t="s">
        <v>21</v>
      </c>
      <c r="H78" s="155"/>
      <c r="I78" s="155"/>
      <c r="J78" s="2"/>
      <c r="L78" s="274" t="str">
        <f>Feuil2!F51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M78" s="275"/>
      <c r="N78" s="275"/>
      <c r="O78" s="275"/>
      <c r="P78" s="275"/>
      <c r="Q78" s="275"/>
      <c r="R78" s="276"/>
    </row>
    <row r="79" spans="2:19" x14ac:dyDescent="0.25">
      <c r="C79" s="10"/>
      <c r="F79" s="3" t="str">
        <f>Feuil2!I23</f>
        <v>Calc HSA</v>
      </c>
      <c r="G79" s="17">
        <f>IF($F$80&gt;$I$81,(0.0625*($F$74+$F$80)*(4*$F$75+6*$F$76+3*$F$77+2*$F$78+0.09)),(0.0625*$F$74*(4*$F$75+6*$F$76+3*$F$77+2*$F$78+0.09)))</f>
        <v>0</v>
      </c>
      <c r="H79" t="s">
        <v>39</v>
      </c>
      <c r="I79" s="11"/>
      <c r="J79" s="2"/>
      <c r="L79" s="277"/>
      <c r="M79" s="278"/>
      <c r="N79" s="278"/>
      <c r="O79" s="278"/>
      <c r="P79" s="278"/>
      <c r="Q79" s="278"/>
      <c r="R79" s="279"/>
    </row>
    <row r="80" spans="2:19" x14ac:dyDescent="0.25">
      <c r="C80" s="23"/>
      <c r="D80" s="30" t="str">
        <f>Feuil2!J23</f>
        <v>Foot offset if &gt;7,5% HLP</v>
      </c>
      <c r="E80" s="29"/>
      <c r="F80" s="43"/>
      <c r="G80" s="13" t="s">
        <v>21</v>
      </c>
      <c r="H80" s="155" t="s">
        <v>41</v>
      </c>
      <c r="I80" s="155"/>
      <c r="J80" s="2"/>
      <c r="L80" s="277"/>
      <c r="M80" s="278"/>
      <c r="N80" s="278"/>
      <c r="O80" s="278"/>
      <c r="P80" s="278"/>
      <c r="Q80" s="278"/>
      <c r="R80" s="279"/>
    </row>
    <row r="81" spans="1:23" x14ac:dyDescent="0.25">
      <c r="C81" s="34"/>
      <c r="E81" s="35"/>
      <c r="H81" s="73" t="s">
        <v>339</v>
      </c>
      <c r="I81" s="74">
        <f>0.075*$F$75</f>
        <v>0</v>
      </c>
      <c r="L81" s="277"/>
      <c r="M81" s="278"/>
      <c r="N81" s="278"/>
      <c r="O81" s="278"/>
      <c r="P81" s="278"/>
      <c r="Q81" s="278"/>
      <c r="R81" s="279"/>
    </row>
    <row r="82" spans="1:23" ht="13.8" thickBot="1" x14ac:dyDescent="0.3">
      <c r="A82" s="64"/>
      <c r="C82" s="34"/>
      <c r="E82" s="35"/>
      <c r="H82" s="131"/>
      <c r="I82" s="132"/>
      <c r="J82" s="2"/>
      <c r="L82" s="277"/>
      <c r="M82" s="278"/>
      <c r="N82" s="278"/>
      <c r="O82" s="278"/>
      <c r="P82" s="278"/>
      <c r="Q82" s="278"/>
      <c r="R82" s="279"/>
    </row>
    <row r="83" spans="1:23" s="64" customFormat="1" x14ac:dyDescent="0.25">
      <c r="A83"/>
      <c r="B83" s="199"/>
      <c r="C83" s="136" t="str">
        <f>Feuil2!AC2</f>
        <v>Number of Headsails</v>
      </c>
      <c r="D83" s="54"/>
      <c r="E83" s="137"/>
      <c r="F83" s="54"/>
      <c r="G83" s="54"/>
      <c r="H83" s="138"/>
      <c r="I83" s="139"/>
      <c r="L83" s="277"/>
      <c r="M83" s="278"/>
      <c r="N83" s="278"/>
      <c r="O83" s="278"/>
      <c r="P83" s="278"/>
      <c r="Q83" s="278"/>
      <c r="R83" s="279"/>
      <c r="S83" s="69"/>
      <c r="T83" s="69"/>
      <c r="U83" s="69"/>
      <c r="V83" s="69"/>
      <c r="W83" s="69"/>
    </row>
    <row r="84" spans="1:23" ht="13.8" thickBot="1" x14ac:dyDescent="0.3">
      <c r="B84" s="200"/>
      <c r="C84" s="140"/>
      <c r="E84" s="35"/>
      <c r="H84" s="131"/>
      <c r="I84" s="141"/>
      <c r="L84" s="280"/>
      <c r="M84" s="281"/>
      <c r="N84" s="281"/>
      <c r="O84" s="281"/>
      <c r="P84" s="281"/>
      <c r="Q84" s="281"/>
      <c r="R84" s="282"/>
    </row>
    <row r="85" spans="1:23" ht="13.8" thickBot="1" x14ac:dyDescent="0.3">
      <c r="B85" s="142"/>
      <c r="C85" s="140"/>
      <c r="D85" s="198" t="str">
        <f>Feuil2!AD2</f>
        <v>Number of Headsails carried on board while racing</v>
      </c>
      <c r="E85" s="198"/>
      <c r="F85" s="198"/>
      <c r="G85" s="146"/>
      <c r="H85" s="131"/>
      <c r="I85" s="141"/>
      <c r="J85" s="2"/>
      <c r="L85" s="283" t="str">
        <f>Feuil2!G51</f>
        <v>Read and accept:</v>
      </c>
      <c r="M85" s="283"/>
      <c r="N85" s="283"/>
      <c r="O85" s="283"/>
    </row>
    <row r="86" spans="1:23" x14ac:dyDescent="0.25">
      <c r="B86" s="201" t="str">
        <f>Feuil2!$AE$9</f>
        <v>To be completed systematically</v>
      </c>
      <c r="C86" s="140"/>
      <c r="D86" s="4" t="str">
        <f>Feuil2!AE2</f>
        <v>Staysails are included in the number of headsails</v>
      </c>
      <c r="E86" s="35"/>
      <c r="H86" s="131"/>
      <c r="I86" s="141"/>
      <c r="J86" s="2"/>
    </row>
    <row r="87" spans="1:23" x14ac:dyDescent="0.25">
      <c r="B87" s="201"/>
      <c r="C87" s="140"/>
      <c r="D87" s="202" t="str">
        <f>Feuil2!AF2</f>
        <v>Exclude: 1 OSR Heavy Weather Jib and/or 1 OPSR Strom Jib. See IRC Rule 21.7.1</v>
      </c>
      <c r="E87" s="202"/>
      <c r="F87" s="202"/>
      <c r="G87" s="202"/>
      <c r="H87" s="202"/>
      <c r="I87" s="141"/>
      <c r="J87" s="2"/>
      <c r="L87" s="258" t="s">
        <v>161</v>
      </c>
      <c r="M87" s="259"/>
      <c r="N87" s="259"/>
      <c r="O87" s="260"/>
      <c r="P87" s="42" t="str">
        <f>Feuil2!J51</f>
        <v>Name</v>
      </c>
      <c r="Q87" s="261"/>
      <c r="R87" s="262"/>
    </row>
    <row r="88" spans="1:23" ht="13.8" thickBot="1" x14ac:dyDescent="0.3">
      <c r="B88" s="143"/>
      <c r="C88" s="144"/>
      <c r="D88" s="203"/>
      <c r="E88" s="203"/>
      <c r="F88" s="203"/>
      <c r="G88" s="203"/>
      <c r="H88" s="203"/>
      <c r="I88" s="145"/>
      <c r="J88" s="2"/>
    </row>
    <row r="89" spans="1:23" x14ac:dyDescent="0.25">
      <c r="B89" s="133"/>
      <c r="C89" s="135"/>
      <c r="E89" s="35"/>
      <c r="J89" s="2"/>
    </row>
    <row r="90" spans="1:23" x14ac:dyDescent="0.25">
      <c r="B90" s="134"/>
      <c r="C90" s="15" t="str">
        <f>Feuil2!Z23</f>
        <v>Flying Headsail:</v>
      </c>
      <c r="D90" s="72" t="str">
        <f>Feuil2!W23</f>
        <v>No. Of Flying Headsails aboard while racing</v>
      </c>
      <c r="E90" s="127"/>
      <c r="F90" s="43"/>
      <c r="G90" s="9"/>
      <c r="H90" s="155"/>
      <c r="I90" s="155"/>
      <c r="J90" s="2"/>
    </row>
    <row r="91" spans="1:23" x14ac:dyDescent="0.25">
      <c r="B91" s="134"/>
      <c r="C91" s="16"/>
      <c r="D91" s="4" t="s">
        <v>286</v>
      </c>
      <c r="E91" s="35"/>
      <c r="F91" s="43"/>
      <c r="H91" s="155"/>
      <c r="I91" s="155"/>
      <c r="J91" s="2"/>
    </row>
    <row r="92" spans="1:23" x14ac:dyDescent="0.25">
      <c r="B92" s="134"/>
      <c r="C92" s="16"/>
      <c r="D92" s="4" t="s">
        <v>287</v>
      </c>
      <c r="E92" s="35"/>
      <c r="F92" s="43"/>
      <c r="H92" s="155"/>
      <c r="I92" s="155"/>
      <c r="J92" s="2"/>
      <c r="L92" s="32"/>
      <c r="M92" s="32"/>
      <c r="N92" s="32"/>
      <c r="O92" s="32"/>
      <c r="P92" s="32"/>
      <c r="Q92" s="32"/>
      <c r="R92" s="32"/>
      <c r="S92" s="32"/>
    </row>
    <row r="93" spans="1:23" x14ac:dyDescent="0.25">
      <c r="B93" s="66"/>
      <c r="C93" s="16"/>
      <c r="D93" s="4" t="s">
        <v>288</v>
      </c>
      <c r="E93" s="35"/>
      <c r="F93" s="43"/>
      <c r="H93" s="155"/>
      <c r="I93" s="155"/>
      <c r="J93" s="2"/>
      <c r="S93" s="32"/>
    </row>
    <row r="94" spans="1:23" x14ac:dyDescent="0.25">
      <c r="C94" s="16"/>
      <c r="D94" s="4" t="s">
        <v>289</v>
      </c>
      <c r="E94" s="35"/>
      <c r="F94" s="43"/>
      <c r="H94" s="155"/>
      <c r="I94" s="155"/>
      <c r="J94" s="2"/>
      <c r="S94" s="32"/>
    </row>
    <row r="95" spans="1:23" x14ac:dyDescent="0.25">
      <c r="C95" s="16"/>
      <c r="D95" s="4" t="s">
        <v>290</v>
      </c>
      <c r="E95" s="35"/>
      <c r="F95" s="43"/>
      <c r="H95" s="155"/>
      <c r="I95" s="155"/>
      <c r="S95" s="32"/>
    </row>
    <row r="96" spans="1:23" x14ac:dyDescent="0.25">
      <c r="C96" s="16"/>
      <c r="D96" s="4" t="str">
        <f>Feuil2!X23</f>
        <v>FSFL (measured as a spinnaker)</v>
      </c>
      <c r="E96" s="35"/>
      <c r="F96" s="43"/>
      <c r="H96" s="155"/>
      <c r="I96" s="155"/>
      <c r="S96" s="32"/>
    </row>
    <row r="97" spans="3:19" x14ac:dyDescent="0.25">
      <c r="C97" s="16"/>
      <c r="D97" s="4" t="str">
        <f>Feuil2!Y23</f>
        <v>FSHW (measured as a spinnaker)</v>
      </c>
      <c r="E97" s="35"/>
      <c r="F97" s="43"/>
      <c r="H97" s="155"/>
      <c r="I97" s="155"/>
      <c r="J97" s="2"/>
      <c r="S97" s="32"/>
    </row>
    <row r="98" spans="3:19" x14ac:dyDescent="0.25">
      <c r="C98" s="16"/>
      <c r="D98" s="4" t="str">
        <f>Feuil2!V23</f>
        <v>Foot offset if &gt;7,5% FLP</v>
      </c>
      <c r="E98" s="35"/>
      <c r="F98" s="43"/>
      <c r="H98" s="229"/>
      <c r="I98" s="230"/>
      <c r="J98" s="2"/>
      <c r="S98" s="32"/>
    </row>
    <row r="99" spans="3:19" x14ac:dyDescent="0.25">
      <c r="C99" s="16"/>
      <c r="D99" s="4"/>
      <c r="E99" s="35"/>
      <c r="F99" s="4"/>
      <c r="H99" s="73" t="s">
        <v>340</v>
      </c>
      <c r="I99" s="128">
        <f>0.075*$F$92</f>
        <v>0</v>
      </c>
      <c r="J99" s="2"/>
      <c r="S99" s="32"/>
    </row>
    <row r="100" spans="3:19" x14ac:dyDescent="0.25">
      <c r="C100" s="16"/>
      <c r="D100" s="4"/>
      <c r="E100" s="35"/>
      <c r="F100" s="4" t="str">
        <f>Feuil2!F82</f>
        <v>Calc FSA</v>
      </c>
      <c r="G100" s="17">
        <f>0.0625*F91*(4*F92+6*F93+3*F94+2*F95+0.09)</f>
        <v>0</v>
      </c>
      <c r="H100" t="s">
        <v>39</v>
      </c>
      <c r="I100" s="11"/>
      <c r="J100" s="2"/>
      <c r="P100" s="50"/>
      <c r="Q100" s="50"/>
      <c r="R100" s="50"/>
      <c r="S100" s="32"/>
    </row>
    <row r="101" spans="3:19" x14ac:dyDescent="0.25">
      <c r="C101" s="23"/>
      <c r="D101" s="30"/>
      <c r="E101" s="29"/>
      <c r="F101" s="129" t="str">
        <f>Feuil2!G82</f>
        <v>Calc STLFHmax</v>
      </c>
      <c r="G101" s="17">
        <f>F96-(0.25*F62)</f>
        <v>0</v>
      </c>
      <c r="H101" s="236" t="s">
        <v>472</v>
      </c>
      <c r="I101" s="237"/>
      <c r="L101" s="284"/>
      <c r="M101" s="284"/>
      <c r="N101" s="284"/>
      <c r="O101" s="284"/>
      <c r="P101" s="65"/>
      <c r="Q101" s="65"/>
      <c r="R101" s="65"/>
      <c r="S101" s="32"/>
    </row>
    <row r="102" spans="3:19" ht="15.6" x14ac:dyDescent="0.3">
      <c r="J102" s="5"/>
    </row>
    <row r="103" spans="3:19" ht="15" customHeight="1" x14ac:dyDescent="0.25">
      <c r="C103" s="15" t="str">
        <f>Feuil2!N23</f>
        <v>Spinnakers :</v>
      </c>
      <c r="D103" s="63" t="str">
        <f>Feuil2!O23</f>
        <v>No. Of spinnaker aboard while racing</v>
      </c>
      <c r="E103" s="9"/>
      <c r="F103" s="44"/>
      <c r="G103" s="9"/>
      <c r="H103" s="155"/>
      <c r="I103" s="155"/>
    </row>
    <row r="104" spans="3:19" x14ac:dyDescent="0.25">
      <c r="C104" s="10"/>
      <c r="I104" s="11"/>
      <c r="J104" s="41"/>
    </row>
    <row r="105" spans="3:19" x14ac:dyDescent="0.25">
      <c r="C105" s="16" t="str">
        <f>Feuil2!Q23</f>
        <v>Symetric spinnaker :</v>
      </c>
      <c r="E105" t="s">
        <v>45</v>
      </c>
      <c r="F105" s="43"/>
      <c r="G105" t="s">
        <v>21</v>
      </c>
      <c r="H105" s="155"/>
      <c r="I105" s="155"/>
      <c r="J105" s="77" t="str">
        <f>IF(F114&lt;0.75*F113,Feuil2!G89, " ")</f>
        <v xml:space="preserve"> </v>
      </c>
      <c r="K105" s="62"/>
      <c r="L105" s="62"/>
      <c r="M105" s="62"/>
      <c r="N105" s="62"/>
      <c r="O105" s="62"/>
    </row>
    <row r="106" spans="3:19" x14ac:dyDescent="0.25">
      <c r="C106" s="10"/>
      <c r="E106" t="s">
        <v>46</v>
      </c>
      <c r="F106" s="43"/>
      <c r="G106" t="s">
        <v>21</v>
      </c>
      <c r="H106" s="155"/>
      <c r="I106" s="155"/>
    </row>
    <row r="107" spans="3:19" x14ac:dyDescent="0.25">
      <c r="C107" s="10"/>
      <c r="E107" s="4" t="s">
        <v>321</v>
      </c>
      <c r="F107" s="43"/>
      <c r="G107" t="s">
        <v>21</v>
      </c>
      <c r="H107" s="155"/>
      <c r="I107" s="155"/>
    </row>
    <row r="108" spans="3:19" x14ac:dyDescent="0.25">
      <c r="C108" s="10"/>
      <c r="E108" t="s">
        <v>47</v>
      </c>
      <c r="F108" s="43"/>
      <c r="G108" t="s">
        <v>21</v>
      </c>
      <c r="H108" s="155"/>
      <c r="I108" s="155"/>
      <c r="J108" s="2"/>
    </row>
    <row r="109" spans="3:19" x14ac:dyDescent="0.25">
      <c r="C109" s="10"/>
      <c r="D109" s="19" t="str">
        <f>Feuil2!R23</f>
        <v>or</v>
      </c>
      <c r="E109" s="34" t="s">
        <v>48</v>
      </c>
      <c r="F109" s="43"/>
      <c r="G109" t="s">
        <v>39</v>
      </c>
      <c r="H109" s="155"/>
      <c r="I109" s="155"/>
      <c r="J109" s="2"/>
    </row>
    <row r="110" spans="3:19" x14ac:dyDescent="0.25">
      <c r="C110" s="10"/>
      <c r="F110" s="26" t="str">
        <f>Feuil2!S23</f>
        <v>calc SPA</v>
      </c>
      <c r="G110" s="17">
        <f>(($F$105+$F$106)/2)*(($F$107+(4*$F$108))/5)*0.83</f>
        <v>0</v>
      </c>
      <c r="H110" t="s">
        <v>39</v>
      </c>
      <c r="I110" s="11"/>
      <c r="J110" s="2"/>
    </row>
    <row r="111" spans="3:19" x14ac:dyDescent="0.25">
      <c r="C111" s="16" t="str">
        <f>Feuil2!T23</f>
        <v>Asymetric spinnaker :</v>
      </c>
      <c r="E111" t="s">
        <v>50</v>
      </c>
      <c r="F111" s="43"/>
      <c r="G111" t="s">
        <v>21</v>
      </c>
      <c r="H111" s="155"/>
      <c r="I111" s="155"/>
      <c r="J111" s="2"/>
    </row>
    <row r="112" spans="3:19" x14ac:dyDescent="0.25">
      <c r="C112" s="10"/>
      <c r="E112" t="s">
        <v>51</v>
      </c>
      <c r="F112" s="43"/>
      <c r="G112" t="s">
        <v>21</v>
      </c>
      <c r="H112" s="155"/>
      <c r="I112" s="155"/>
      <c r="J112" s="2"/>
    </row>
    <row r="113" spans="3:19" x14ac:dyDescent="0.25">
      <c r="C113" s="10"/>
      <c r="E113" s="4" t="s">
        <v>322</v>
      </c>
      <c r="F113" s="43"/>
      <c r="G113" t="s">
        <v>21</v>
      </c>
      <c r="H113" s="155"/>
      <c r="I113" s="155"/>
    </row>
    <row r="114" spans="3:19" x14ac:dyDescent="0.25">
      <c r="C114" s="10"/>
      <c r="E114" t="s">
        <v>52</v>
      </c>
      <c r="F114" s="43"/>
      <c r="G114" t="s">
        <v>21</v>
      </c>
      <c r="H114" s="155"/>
      <c r="I114" s="155"/>
    </row>
    <row r="115" spans="3:19" x14ac:dyDescent="0.25">
      <c r="C115" s="10"/>
      <c r="D115" s="19" t="str">
        <f>Feuil2!R23</f>
        <v>or</v>
      </c>
      <c r="E115" s="34" t="s">
        <v>48</v>
      </c>
      <c r="F115" s="43"/>
      <c r="G115" t="s">
        <v>39</v>
      </c>
      <c r="H115" s="155"/>
      <c r="I115" s="155"/>
    </row>
    <row r="116" spans="3:19" ht="40.200000000000003" customHeight="1" x14ac:dyDescent="0.25">
      <c r="C116" s="12"/>
      <c r="D116" s="13"/>
      <c r="E116" s="13"/>
      <c r="F116" s="26" t="str">
        <f>Feuil2!S23</f>
        <v>calc SPA</v>
      </c>
      <c r="G116" s="17">
        <f>(($F$111+$F$112)/2)*(($F$113+(4*$F$114))/5)*0.83</f>
        <v>0</v>
      </c>
      <c r="H116" s="13" t="s">
        <v>39</v>
      </c>
      <c r="I116" s="14"/>
    </row>
    <row r="117" spans="3:19" x14ac:dyDescent="0.25">
      <c r="S117" s="25"/>
    </row>
    <row r="118" spans="3:19" x14ac:dyDescent="0.25">
      <c r="C118" s="15" t="str">
        <f>Feuil2!U23</f>
        <v>Mizzen :</v>
      </c>
      <c r="D118" s="9"/>
      <c r="E118" s="9" t="s">
        <v>53</v>
      </c>
      <c r="F118" s="43"/>
      <c r="G118" s="9" t="s">
        <v>21</v>
      </c>
      <c r="H118" s="155"/>
      <c r="I118" s="155"/>
    </row>
    <row r="119" spans="3:19" x14ac:dyDescent="0.25">
      <c r="C119" s="10"/>
      <c r="E119" t="s">
        <v>54</v>
      </c>
      <c r="F119" s="43"/>
      <c r="G119" t="s">
        <v>21</v>
      </c>
      <c r="H119" s="155"/>
      <c r="I119" s="155"/>
      <c r="S119" s="25"/>
    </row>
    <row r="120" spans="3:19" x14ac:dyDescent="0.25">
      <c r="C120" s="10"/>
      <c r="E120" t="s">
        <v>55</v>
      </c>
      <c r="F120" s="43"/>
      <c r="G120" t="s">
        <v>21</v>
      </c>
      <c r="H120" s="155"/>
      <c r="I120" s="155"/>
    </row>
    <row r="121" spans="3:19" x14ac:dyDescent="0.25">
      <c r="C121" s="12"/>
      <c r="D121" s="13"/>
      <c r="E121" s="13" t="s">
        <v>56</v>
      </c>
      <c r="F121" s="43"/>
      <c r="G121" s="13" t="s">
        <v>21</v>
      </c>
      <c r="H121" s="155"/>
      <c r="I121" s="155"/>
      <c r="S121" s="25"/>
    </row>
    <row r="122" spans="3:19" ht="13.8" thickBot="1" x14ac:dyDescent="0.3"/>
    <row r="123" spans="3:19" ht="16.2" thickBot="1" x14ac:dyDescent="0.3">
      <c r="C123" s="239" t="str">
        <f>Feuil2!F37</f>
        <v>RACE CONFIGURATION AND ACCOMODATION LAYOUT</v>
      </c>
      <c r="D123" s="240"/>
      <c r="E123" s="240"/>
      <c r="F123" s="240"/>
      <c r="G123" s="240"/>
      <c r="H123" s="240"/>
      <c r="I123" s="241"/>
      <c r="S123" s="25"/>
    </row>
    <row r="125" spans="3:19" x14ac:dyDescent="0.25">
      <c r="C125" s="242" t="str">
        <f>Feuil2!G37</f>
        <v>Please note below if internal layout elements are removed or kept aboard while racing. In this second case, each item must be in normal position on board.
If the items below are different from the standard version, please specify in the box Additional Details.</v>
      </c>
      <c r="D125" s="242"/>
      <c r="E125" s="242"/>
      <c r="F125" s="242"/>
      <c r="G125" s="242"/>
      <c r="H125" s="242"/>
      <c r="I125" s="242"/>
      <c r="S125" s="25"/>
    </row>
    <row r="127" spans="3:19" x14ac:dyDescent="0.25">
      <c r="C127" s="27" t="str">
        <f>Feuil2!H37</f>
        <v>Table removed?</v>
      </c>
      <c r="D127" s="21"/>
      <c r="E127" s="26"/>
      <c r="F127" s="45" t="s">
        <v>111</v>
      </c>
    </row>
    <row r="128" spans="3:19" x14ac:dyDescent="0.25">
      <c r="C128" s="27" t="str">
        <f>Feuil2!I37</f>
        <v>Kitchen parts removed?</v>
      </c>
      <c r="D128" s="21"/>
      <c r="E128" s="26"/>
      <c r="F128" s="45" t="s">
        <v>111</v>
      </c>
    </row>
    <row r="129" spans="1:256" x14ac:dyDescent="0.25">
      <c r="C129" s="27" t="str">
        <f>Feuil2!J37</f>
        <v>Door(s) removed?</v>
      </c>
      <c r="D129" s="21"/>
      <c r="E129" s="26"/>
      <c r="F129" s="45" t="s">
        <v>111</v>
      </c>
      <c r="G129" t="str">
        <f>Feuil2!O37</f>
        <v>If yes how many?</v>
      </c>
      <c r="I129" s="47"/>
    </row>
    <row r="130" spans="1:256" x14ac:dyDescent="0.25">
      <c r="C130" s="27" t="str">
        <f>Feuil2!K37</f>
        <v>Floorboard(s) removed?</v>
      </c>
      <c r="D130" s="21"/>
      <c r="E130" s="26"/>
      <c r="F130" s="45" t="s">
        <v>111</v>
      </c>
      <c r="G130" t="str">
        <f>Feuil2!O37</f>
        <v>If yes how many?</v>
      </c>
      <c r="I130" s="47"/>
    </row>
    <row r="131" spans="1:256" x14ac:dyDescent="0.25">
      <c r="C131" s="27" t="str">
        <f>Feuil2!L37</f>
        <v>Cushions removed?</v>
      </c>
      <c r="D131" s="21"/>
      <c r="E131" s="26"/>
      <c r="F131" s="45" t="s">
        <v>111</v>
      </c>
      <c r="I131" s="2"/>
    </row>
    <row r="132" spans="1:256" x14ac:dyDescent="0.25">
      <c r="C132" s="27" t="str">
        <f>Feuil2!M37</f>
        <v>Movable cockpit lockers removed?</v>
      </c>
      <c r="D132" s="21"/>
      <c r="E132" s="26"/>
      <c r="F132" s="46" t="s">
        <v>111</v>
      </c>
      <c r="G132" t="str">
        <f>Feuil2!O37</f>
        <v>If yes how many?</v>
      </c>
      <c r="I132" s="47"/>
    </row>
    <row r="133" spans="1:256" x14ac:dyDescent="0.25">
      <c r="C133" s="27" t="str">
        <f>Feuil2!N37</f>
        <v>Other items removed?</v>
      </c>
      <c r="D133" s="21"/>
      <c r="E133" s="21"/>
      <c r="F133" s="231"/>
      <c r="G133" s="232"/>
      <c r="H133" s="232"/>
      <c r="I133" s="233"/>
    </row>
    <row r="134" spans="1:256" s="51" customFormat="1" x14ac:dyDescent="0.25">
      <c r="A134"/>
      <c r="B134"/>
      <c r="C134"/>
      <c r="D134"/>
      <c r="E134"/>
      <c r="F134"/>
      <c r="G134"/>
      <c r="H134"/>
      <c r="I134"/>
      <c r="J134"/>
      <c r="K134"/>
      <c r="L134"/>
      <c r="M134"/>
      <c r="N134"/>
      <c r="O134"/>
      <c r="P134"/>
      <c r="Q134"/>
      <c r="R134"/>
      <c r="S134"/>
      <c r="T134" s="31"/>
      <c r="U134" s="31"/>
      <c r="V134" s="31"/>
      <c r="W134" s="31"/>
      <c r="X134" s="31"/>
      <c r="Y134" s="31"/>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s="51" customFormat="1" x14ac:dyDescent="0.25">
      <c r="A135" s="87"/>
      <c r="B135"/>
      <c r="C135"/>
      <c r="D135"/>
      <c r="E135"/>
      <c r="F135"/>
      <c r="G135"/>
      <c r="H135"/>
      <c r="I135"/>
      <c r="J135"/>
      <c r="K135"/>
      <c r="L135"/>
      <c r="M135"/>
      <c r="N135"/>
      <c r="O135"/>
      <c r="P135"/>
      <c r="Q135"/>
      <c r="R135"/>
      <c r="S135"/>
      <c r="T135" s="31"/>
      <c r="U135" s="31"/>
      <c r="V135" s="31"/>
      <c r="W135" s="31"/>
      <c r="X135" s="31"/>
      <c r="Y135" s="31"/>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s="51" customFormat="1" x14ac:dyDescent="0.25">
      <c r="A136" s="87"/>
      <c r="B136"/>
      <c r="C136"/>
      <c r="D136"/>
      <c r="E136"/>
      <c r="F136"/>
      <c r="G136"/>
      <c r="H136"/>
      <c r="I136"/>
      <c r="J136"/>
      <c r="K136"/>
      <c r="L136"/>
      <c r="M136"/>
      <c r="N136"/>
      <c r="O136"/>
      <c r="P136"/>
      <c r="Q136"/>
      <c r="R136"/>
      <c r="S136"/>
      <c r="T136" s="31"/>
      <c r="U136" s="31"/>
      <c r="V136" s="31"/>
      <c r="W136" s="31"/>
      <c r="X136" s="31"/>
      <c r="Y136" s="31"/>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s="51" customFormat="1" x14ac:dyDescent="0.25">
      <c r="A137" s="87"/>
      <c r="B137"/>
      <c r="C137"/>
      <c r="D137"/>
      <c r="E137"/>
      <c r="F137"/>
      <c r="G137"/>
      <c r="H137"/>
      <c r="I137"/>
      <c r="J137"/>
      <c r="K137"/>
      <c r="L137"/>
      <c r="M137"/>
      <c r="N137"/>
      <c r="O137"/>
      <c r="P137"/>
      <c r="Q137"/>
      <c r="R137"/>
      <c r="S137"/>
      <c r="T137" s="31"/>
      <c r="U137" s="31"/>
      <c r="V137" s="31"/>
      <c r="W137" s="31"/>
      <c r="X137" s="31"/>
      <c r="Y137" s="31"/>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s="51" customFormat="1" x14ac:dyDescent="0.25">
      <c r="A138" s="87"/>
      <c r="B138"/>
      <c r="C138"/>
      <c r="D138"/>
      <c r="E138"/>
      <c r="F138"/>
      <c r="G138"/>
      <c r="H138"/>
      <c r="I138"/>
      <c r="J138"/>
      <c r="K138"/>
      <c r="L138"/>
      <c r="M138"/>
      <c r="N138"/>
      <c r="O138"/>
      <c r="P138"/>
      <c r="Q138"/>
      <c r="R138"/>
      <c r="S138"/>
      <c r="T138" s="31"/>
      <c r="U138" s="31"/>
      <c r="V138" s="31"/>
      <c r="W138" s="31"/>
      <c r="X138" s="31"/>
      <c r="Y138" s="31"/>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s="51" customFormat="1" x14ac:dyDescent="0.25">
      <c r="A139" s="87"/>
      <c r="B139"/>
      <c r="C139"/>
      <c r="D139"/>
      <c r="E139"/>
      <c r="F139"/>
      <c r="G139"/>
      <c r="H139"/>
      <c r="I139"/>
      <c r="J139"/>
      <c r="K139"/>
      <c r="L139"/>
      <c r="M139"/>
      <c r="N139"/>
      <c r="O139"/>
      <c r="P139"/>
      <c r="Q139"/>
      <c r="R139"/>
      <c r="S139"/>
      <c r="T139" s="31"/>
      <c r="U139" s="31"/>
      <c r="V139" s="31"/>
      <c r="W139" s="31"/>
      <c r="X139" s="31"/>
      <c r="Y139" s="31"/>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s="51" customFormat="1" x14ac:dyDescent="0.25">
      <c r="A140" s="87"/>
      <c r="B140"/>
      <c r="C140"/>
      <c r="D140"/>
      <c r="E140"/>
      <c r="F140"/>
      <c r="G140"/>
      <c r="H140"/>
      <c r="I140"/>
      <c r="J140"/>
      <c r="K140"/>
      <c r="L140"/>
      <c r="M140"/>
      <c r="N140"/>
      <c r="O140"/>
      <c r="P140"/>
      <c r="Q140"/>
      <c r="R140"/>
      <c r="S140"/>
      <c r="T140" s="31"/>
      <c r="U140" s="31"/>
      <c r="V140" s="31"/>
      <c r="W140" s="31"/>
      <c r="X140" s="31"/>
      <c r="Y140" s="31"/>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s="51" customFormat="1" x14ac:dyDescent="0.25">
      <c r="A141" s="87"/>
      <c r="B141"/>
      <c r="C141"/>
      <c r="D141"/>
      <c r="E141"/>
      <c r="F141"/>
      <c r="G141"/>
      <c r="H141"/>
      <c r="I141"/>
      <c r="J141"/>
      <c r="K141"/>
      <c r="L141"/>
      <c r="M141"/>
      <c r="N141"/>
      <c r="O141"/>
      <c r="P141"/>
      <c r="Q141"/>
      <c r="R141"/>
      <c r="S141"/>
      <c r="T141" s="31"/>
      <c r="U141" s="31"/>
      <c r="V141" s="31"/>
      <c r="W141" s="31"/>
      <c r="X141" s="31"/>
      <c r="Y141" s="3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s="51" customFormat="1" x14ac:dyDescent="0.25">
      <c r="A142" s="87"/>
      <c r="B142"/>
      <c r="C142"/>
      <c r="D142"/>
      <c r="E142"/>
      <c r="F142"/>
      <c r="G142"/>
      <c r="H142"/>
      <c r="I142"/>
      <c r="J142"/>
      <c r="K142"/>
      <c r="L142"/>
      <c r="M142"/>
      <c r="N142"/>
      <c r="O142"/>
      <c r="P142"/>
      <c r="Q142"/>
      <c r="R142"/>
      <c r="S142"/>
      <c r="T142" s="31"/>
      <c r="U142" s="31"/>
      <c r="V142" s="31"/>
      <c r="W142" s="31"/>
      <c r="X142" s="31"/>
      <c r="Y142" s="31"/>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s="51" customFormat="1" x14ac:dyDescent="0.25">
      <c r="A143" s="87"/>
      <c r="B143"/>
      <c r="C143"/>
      <c r="D143"/>
      <c r="E143"/>
      <c r="F143"/>
      <c r="G143"/>
      <c r="H143"/>
      <c r="I143"/>
      <c r="J143"/>
      <c r="K143"/>
      <c r="L143"/>
      <c r="M143"/>
      <c r="N143"/>
      <c r="O143"/>
      <c r="P143"/>
      <c r="Q143"/>
      <c r="R143"/>
      <c r="S143"/>
      <c r="T143" s="31"/>
      <c r="U143" s="31"/>
      <c r="V143" s="31"/>
      <c r="W143" s="31"/>
      <c r="X143" s="31"/>
      <c r="Y143" s="31"/>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s="51" customFormat="1" x14ac:dyDescent="0.25">
      <c r="A144" s="87"/>
      <c r="B144"/>
      <c r="C144"/>
      <c r="D144"/>
      <c r="E144"/>
      <c r="F144"/>
      <c r="G144"/>
      <c r="H144"/>
      <c r="I144"/>
      <c r="J144"/>
      <c r="K144"/>
      <c r="L144"/>
      <c r="M144"/>
      <c r="N144"/>
      <c r="O144"/>
      <c r="P144"/>
      <c r="Q144"/>
      <c r="R144"/>
      <c r="S144"/>
      <c r="T144" s="31"/>
      <c r="U144" s="31"/>
      <c r="V144" s="31"/>
      <c r="W144" s="31"/>
      <c r="X144" s="31"/>
      <c r="Y144" s="31"/>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s="51" customFormat="1" x14ac:dyDescent="0.25">
      <c r="A145" s="87"/>
      <c r="B145"/>
      <c r="C145"/>
      <c r="D145"/>
      <c r="E145"/>
      <c r="F145"/>
      <c r="G145"/>
      <c r="H145"/>
      <c r="I145"/>
      <c r="J145"/>
      <c r="K145"/>
      <c r="L145"/>
      <c r="M145"/>
      <c r="N145"/>
      <c r="O145"/>
      <c r="P145"/>
      <c r="Q145"/>
      <c r="R145"/>
      <c r="S145"/>
      <c r="T145" s="31"/>
      <c r="U145" s="31"/>
      <c r="V145" s="31"/>
      <c r="W145" s="31"/>
      <c r="X145" s="31"/>
      <c r="Y145" s="31"/>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s="51" customFormat="1" x14ac:dyDescent="0.25">
      <c r="A146" s="87"/>
      <c r="B146"/>
      <c r="C146"/>
      <c r="D146"/>
      <c r="E146"/>
      <c r="F146"/>
      <c r="G146"/>
      <c r="H146"/>
      <c r="I146"/>
      <c r="J146"/>
      <c r="K146"/>
      <c r="L146"/>
      <c r="M146"/>
      <c r="N146"/>
      <c r="O146"/>
      <c r="P146"/>
      <c r="Q146"/>
      <c r="R146"/>
      <c r="S146"/>
      <c r="T146" s="31"/>
      <c r="U146" s="31"/>
      <c r="V146" s="31"/>
      <c r="W146" s="31"/>
      <c r="X146" s="31"/>
      <c r="Y146" s="31"/>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s="51" customFormat="1" x14ac:dyDescent="0.25">
      <c r="A147" s="87"/>
      <c r="B147"/>
      <c r="C147"/>
      <c r="D147"/>
      <c r="E147"/>
      <c r="F147"/>
      <c r="G147"/>
      <c r="H147"/>
      <c r="I147"/>
      <c r="J147"/>
      <c r="K147"/>
      <c r="L147"/>
      <c r="M147"/>
      <c r="N147"/>
      <c r="O147"/>
      <c r="P147"/>
      <c r="Q147"/>
      <c r="R147"/>
      <c r="S147"/>
      <c r="T147" s="31"/>
      <c r="U147" s="31"/>
      <c r="V147" s="31"/>
      <c r="W147" s="31"/>
      <c r="X147" s="31"/>
      <c r="Y147" s="31"/>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s="51" customFormat="1" x14ac:dyDescent="0.25">
      <c r="A148" s="87"/>
      <c r="B148"/>
      <c r="C148"/>
      <c r="D148"/>
      <c r="E148"/>
      <c r="F148"/>
      <c r="G148"/>
      <c r="H148"/>
      <c r="I148"/>
      <c r="J148"/>
      <c r="K148"/>
      <c r="L148"/>
      <c r="M148"/>
      <c r="N148"/>
      <c r="O148"/>
      <c r="P148"/>
      <c r="Q148"/>
      <c r="R148"/>
      <c r="S148"/>
      <c r="T148" s="31"/>
      <c r="U148" s="31"/>
      <c r="V148" s="31"/>
      <c r="W148" s="31"/>
      <c r="X148" s="31"/>
      <c r="Y148" s="31"/>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s="51" customFormat="1" x14ac:dyDescent="0.25">
      <c r="A149" s="87"/>
      <c r="B149"/>
      <c r="C149"/>
      <c r="D149"/>
      <c r="E149"/>
      <c r="F149"/>
      <c r="G149"/>
      <c r="H149"/>
      <c r="I149"/>
      <c r="J149"/>
      <c r="K149"/>
      <c r="L149"/>
      <c r="M149"/>
      <c r="N149"/>
      <c r="O149"/>
      <c r="P149"/>
      <c r="Q149"/>
      <c r="R149"/>
      <c r="S149"/>
      <c r="T149" s="31"/>
      <c r="U149" s="31"/>
      <c r="V149" s="31"/>
      <c r="W149" s="31"/>
      <c r="X149" s="31"/>
      <c r="Y149" s="31"/>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s="51" customFormat="1" x14ac:dyDescent="0.25">
      <c r="A150" s="87"/>
      <c r="B150"/>
      <c r="C150"/>
      <c r="D150"/>
      <c r="E150"/>
      <c r="F150"/>
      <c r="G150"/>
      <c r="H150"/>
      <c r="I150"/>
      <c r="J150"/>
      <c r="K150"/>
      <c r="L150"/>
      <c r="M150"/>
      <c r="N150"/>
      <c r="O150"/>
      <c r="P150"/>
      <c r="Q150"/>
      <c r="R150"/>
      <c r="S150"/>
      <c r="T150" s="31"/>
      <c r="U150" s="31"/>
      <c r="V150" s="31"/>
      <c r="W150" s="31"/>
      <c r="X150" s="31"/>
      <c r="Y150" s="31"/>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row>
    <row r="151" spans="1:256" s="51" customFormat="1" x14ac:dyDescent="0.25">
      <c r="A151" s="87"/>
      <c r="B151"/>
      <c r="C151"/>
      <c r="D151"/>
      <c r="E151"/>
      <c r="F151"/>
      <c r="G151"/>
      <c r="H151"/>
      <c r="I151"/>
      <c r="J151"/>
      <c r="K151"/>
      <c r="L151"/>
      <c r="M151"/>
      <c r="N151"/>
      <c r="O151"/>
      <c r="P151"/>
      <c r="Q151"/>
      <c r="R151"/>
      <c r="S151"/>
      <c r="T151" s="31"/>
      <c r="U151" s="31"/>
      <c r="V151" s="31"/>
      <c r="W151" s="31"/>
      <c r="X151" s="31"/>
      <c r="Y151" s="3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row>
    <row r="152" spans="1:256" s="51" customFormat="1" x14ac:dyDescent="0.25">
      <c r="A152" s="87"/>
      <c r="B152"/>
      <c r="C152"/>
      <c r="D152"/>
      <c r="E152"/>
      <c r="F152"/>
      <c r="G152"/>
      <c r="H152"/>
      <c r="I152"/>
      <c r="J152"/>
      <c r="K152"/>
      <c r="L152"/>
      <c r="M152"/>
      <c r="N152"/>
      <c r="O152"/>
      <c r="P152"/>
      <c r="Q152"/>
      <c r="R152"/>
      <c r="S152"/>
      <c r="T152" s="31"/>
      <c r="U152" s="31"/>
      <c r="V152" s="31"/>
      <c r="W152" s="31"/>
      <c r="X152" s="31"/>
      <c r="Y152" s="31"/>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row>
    <row r="153" spans="1:256" s="51" customFormat="1" x14ac:dyDescent="0.25">
      <c r="A153" s="87"/>
      <c r="B153"/>
      <c r="C153"/>
      <c r="D153"/>
      <c r="E153"/>
      <c r="F153"/>
      <c r="G153"/>
      <c r="H153"/>
      <c r="I153"/>
      <c r="J153"/>
      <c r="K153"/>
      <c r="L153"/>
      <c r="M153"/>
      <c r="N153"/>
      <c r="O153"/>
      <c r="P153"/>
      <c r="Q153"/>
      <c r="R153"/>
      <c r="S153"/>
      <c r="T153" s="31"/>
      <c r="U153" s="31"/>
      <c r="V153" s="31"/>
      <c r="W153" s="31"/>
      <c r="X153" s="31"/>
      <c r="Y153" s="31"/>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row>
    <row r="154" spans="1:256" s="51" customFormat="1" x14ac:dyDescent="0.25">
      <c r="A154" s="87"/>
      <c r="B154"/>
      <c r="C154"/>
      <c r="D154"/>
      <c r="E154"/>
      <c r="F154"/>
      <c r="G154"/>
      <c r="H154"/>
      <c r="I154"/>
      <c r="J154"/>
      <c r="K154"/>
      <c r="L154"/>
      <c r="M154"/>
      <c r="N154"/>
      <c r="O154"/>
      <c r="P154"/>
      <c r="Q154"/>
      <c r="R154"/>
      <c r="S154"/>
      <c r="T154" s="31"/>
      <c r="U154" s="31"/>
      <c r="V154" s="31"/>
      <c r="W154" s="31"/>
      <c r="X154" s="31"/>
      <c r="Y154" s="31"/>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row>
    <row r="155" spans="1:256" s="51" customFormat="1" hidden="1" x14ac:dyDescent="0.25">
      <c r="A155" s="87"/>
      <c r="C155" s="51" t="s">
        <v>128</v>
      </c>
      <c r="D155" s="51" t="s">
        <v>129</v>
      </c>
      <c r="E155" s="51">
        <f>IF($F$5="Français",1,IF($F$5="English",2,IF($F$5="Espanol",3,4)))</f>
        <v>2</v>
      </c>
    </row>
    <row r="156" spans="1:256" s="51" customFormat="1" hidden="1" x14ac:dyDescent="0.25">
      <c r="A156" s="87"/>
      <c r="D156" s="51" t="s">
        <v>130</v>
      </c>
    </row>
    <row r="157" spans="1:256" s="51" customFormat="1" hidden="1" x14ac:dyDescent="0.25">
      <c r="A157" s="87"/>
      <c r="D157" s="51" t="s">
        <v>171</v>
      </c>
    </row>
    <row r="158" spans="1:256" s="51" customFormat="1" hidden="1" x14ac:dyDescent="0.25">
      <c r="A158" s="87"/>
      <c r="D158" s="51" t="s">
        <v>394</v>
      </c>
    </row>
    <row r="159" spans="1:256" s="51" customFormat="1" hidden="1" x14ac:dyDescent="0.25">
      <c r="A159" s="87"/>
      <c r="C159" s="51" t="s">
        <v>240</v>
      </c>
      <c r="G159" s="51">
        <f>IF($F$10=$D$160,1,IF($F$10=$D$161,2,3))</f>
        <v>1</v>
      </c>
    </row>
    <row r="160" spans="1:256" s="51" customFormat="1" hidden="1" x14ac:dyDescent="0.25">
      <c r="A160" s="87"/>
      <c r="D160" s="51" t="str">
        <f>Feuil2!I2</f>
        <v>IRC Revalidation form 2026</v>
      </c>
    </row>
    <row r="161" spans="1:4" s="51" customFormat="1" hidden="1" x14ac:dyDescent="0.25">
      <c r="A161" s="87"/>
    </row>
    <row r="162" spans="1:4" s="51" customFormat="1" hidden="1" x14ac:dyDescent="0.25">
      <c r="A162" s="87"/>
    </row>
    <row r="163" spans="1:4" s="51" customFormat="1" hidden="1" x14ac:dyDescent="0.25">
      <c r="A163" s="87"/>
    </row>
    <row r="164" spans="1:4" s="51" customFormat="1" hidden="1" x14ac:dyDescent="0.25">
      <c r="A164" s="87"/>
      <c r="C164" s="51" t="s">
        <v>57</v>
      </c>
    </row>
    <row r="165" spans="1:4" s="51" customFormat="1" hidden="1" x14ac:dyDescent="0.25">
      <c r="A165" s="87"/>
      <c r="D165" s="51" t="str">
        <f>Feuil2!F30</f>
        <v>&lt;select from list&gt;</v>
      </c>
    </row>
    <row r="166" spans="1:4" s="51" customFormat="1" hidden="1" x14ac:dyDescent="0.25">
      <c r="A166" s="87"/>
      <c r="D166" s="51" t="str">
        <f>Feuil2!G30</f>
        <v>No spinnaker pole nor bowsprit (Spi may be tacked on deck)</v>
      </c>
    </row>
    <row r="167" spans="1:4" s="51" customFormat="1" hidden="1" x14ac:dyDescent="0.25">
      <c r="A167" s="87"/>
      <c r="D167" s="51" t="str">
        <f>Feuil2!H30</f>
        <v>Bowsprit only</v>
      </c>
    </row>
    <row r="168" spans="1:4" s="51" customFormat="1" hidden="1" x14ac:dyDescent="0.25">
      <c r="A168" s="87"/>
      <c r="D168" s="51" t="str">
        <f>Feuil2!I30</f>
        <v>Spinnaker pole(s), NO bowsprit</v>
      </c>
    </row>
    <row r="169" spans="1:4" s="51" customFormat="1" hidden="1" x14ac:dyDescent="0.25">
      <c r="A169" s="87"/>
      <c r="D169" s="51" t="str">
        <f>Feuil2!J30</f>
        <v>Spinnaker pole(s) AND bowsprit</v>
      </c>
    </row>
    <row r="170" spans="1:4" s="51" customFormat="1" hidden="1" x14ac:dyDescent="0.25">
      <c r="A170" s="87"/>
      <c r="D170" s="51" t="str">
        <f>Feuil2!K30</f>
        <v>Articulating bowsprit</v>
      </c>
    </row>
    <row r="171" spans="1:4" s="51" customFormat="1" hidden="1" x14ac:dyDescent="0.25">
      <c r="A171" s="87"/>
    </row>
    <row r="172" spans="1:4" s="51" customFormat="1" hidden="1" x14ac:dyDescent="0.25">
      <c r="A172" s="87"/>
    </row>
    <row r="173" spans="1:4" s="51" customFormat="1" hidden="1" x14ac:dyDescent="0.25">
      <c r="A173" s="87"/>
      <c r="C173" s="51" t="s">
        <v>61</v>
      </c>
    </row>
    <row r="174" spans="1:4" s="51" customFormat="1" hidden="1" x14ac:dyDescent="0.25">
      <c r="A174" s="87"/>
      <c r="D174" s="51" t="str">
        <f>Feuil2!F9</f>
        <v>&lt;select from list&gt;</v>
      </c>
    </row>
    <row r="175" spans="1:4" s="51" customFormat="1" hidden="1" x14ac:dyDescent="0.25">
      <c r="A175" s="87"/>
      <c r="D175" s="52">
        <v>2025</v>
      </c>
    </row>
    <row r="176" spans="1:4" s="51" customFormat="1" hidden="1" x14ac:dyDescent="0.25">
      <c r="A176" s="87"/>
      <c r="D176" s="52">
        <v>2024</v>
      </c>
    </row>
    <row r="177" spans="1:4" s="51" customFormat="1" hidden="1" x14ac:dyDescent="0.25">
      <c r="A177" s="87"/>
      <c r="D177" s="52">
        <v>2023</v>
      </c>
    </row>
    <row r="178" spans="1:4" s="51" customFormat="1" hidden="1" x14ac:dyDescent="0.25">
      <c r="A178" s="87"/>
      <c r="D178" s="52" t="str">
        <f>Feuil2!AI2</f>
        <v>IRC certificate not revalidated within the last three calendar years: a NEW certificate application is required.</v>
      </c>
    </row>
    <row r="179" spans="1:4" s="51" customFormat="1" hidden="1" x14ac:dyDescent="0.25">
      <c r="A179" s="87"/>
      <c r="D179" s="52">
        <v>2021</v>
      </c>
    </row>
    <row r="180" spans="1:4" s="51" customFormat="1" hidden="1" x14ac:dyDescent="0.25">
      <c r="A180" s="87"/>
      <c r="D180" s="52">
        <v>2019</v>
      </c>
    </row>
    <row r="181" spans="1:4" s="51" customFormat="1" hidden="1" x14ac:dyDescent="0.25">
      <c r="A181" s="87"/>
      <c r="D181" s="52">
        <v>2018</v>
      </c>
    </row>
    <row r="182" spans="1:4" s="51" customFormat="1" hidden="1" x14ac:dyDescent="0.25">
      <c r="A182" s="87"/>
      <c r="D182" s="52">
        <v>2017</v>
      </c>
    </row>
    <row r="183" spans="1:4" s="51" customFormat="1" hidden="1" x14ac:dyDescent="0.25">
      <c r="A183" s="87"/>
      <c r="D183" s="52">
        <v>2016</v>
      </c>
    </row>
    <row r="184" spans="1:4" s="51" customFormat="1" hidden="1" x14ac:dyDescent="0.25">
      <c r="A184" s="87"/>
      <c r="D184" s="52">
        <v>2015</v>
      </c>
    </row>
    <row r="185" spans="1:4" s="51" customFormat="1" hidden="1" x14ac:dyDescent="0.25">
      <c r="A185" s="87"/>
      <c r="D185" s="52">
        <v>2014</v>
      </c>
    </row>
    <row r="186" spans="1:4" s="51" customFormat="1" hidden="1" x14ac:dyDescent="0.25">
      <c r="A186" s="87"/>
      <c r="D186" s="52">
        <v>2013</v>
      </c>
    </row>
    <row r="187" spans="1:4" s="51" customFormat="1" hidden="1" x14ac:dyDescent="0.25">
      <c r="A187" s="87"/>
      <c r="D187" s="52">
        <v>2012</v>
      </c>
    </row>
    <row r="188" spans="1:4" s="51" customFormat="1" hidden="1" x14ac:dyDescent="0.25">
      <c r="A188" s="87"/>
      <c r="D188" s="52">
        <v>2011</v>
      </c>
    </row>
    <row r="189" spans="1:4" s="51" customFormat="1" hidden="1" x14ac:dyDescent="0.25">
      <c r="A189" s="87"/>
      <c r="D189" s="52">
        <v>2010</v>
      </c>
    </row>
    <row r="190" spans="1:4" s="51" customFormat="1" hidden="1" x14ac:dyDescent="0.25">
      <c r="A190" s="87"/>
      <c r="D190" s="52">
        <v>2009</v>
      </c>
    </row>
    <row r="191" spans="1:4" s="51" customFormat="1" hidden="1" x14ac:dyDescent="0.25">
      <c r="A191" s="87"/>
      <c r="D191" s="52">
        <v>2008</v>
      </c>
    </row>
    <row r="192" spans="1:4" s="51" customFormat="1" hidden="1" x14ac:dyDescent="0.25">
      <c r="A192" s="87"/>
      <c r="D192" s="52">
        <v>2007</v>
      </c>
    </row>
    <row r="193" spans="1:256" s="51" customFormat="1" hidden="1" x14ac:dyDescent="0.25">
      <c r="A193" s="87"/>
      <c r="D193" s="52">
        <v>2006</v>
      </c>
    </row>
    <row r="194" spans="1:256" s="51" customFormat="1" hidden="1" x14ac:dyDescent="0.25">
      <c r="A194" s="87"/>
      <c r="D194" s="52">
        <v>2005</v>
      </c>
    </row>
    <row r="195" spans="1:256" s="51" customFormat="1" hidden="1" x14ac:dyDescent="0.25">
      <c r="A195" s="87"/>
      <c r="C195" s="51" t="s">
        <v>63</v>
      </c>
    </row>
    <row r="196" spans="1:256" hidden="1" x14ac:dyDescent="0.25">
      <c r="A196" s="87"/>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1:256" hidden="1" x14ac:dyDescent="0.25">
      <c r="B197" s="51"/>
      <c r="C197" s="51"/>
      <c r="D197" s="51" t="str">
        <f>Feuil2!P37</f>
        <v>&lt;select from list&gt;</v>
      </c>
      <c r="E197" s="51"/>
      <c r="F197" s="51" t="str">
        <f>Feuil2!H74</f>
        <v>&lt;select from list&gt;</v>
      </c>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1:256" hidden="1" x14ac:dyDescent="0.25">
      <c r="B198" s="51"/>
      <c r="C198" s="51"/>
      <c r="D198" s="51" t="str">
        <f>Feuil2!Q37</f>
        <v>No</v>
      </c>
      <c r="E198" s="51"/>
      <c r="F198" s="51" t="str">
        <f>Feuil2!I76</f>
        <v>Oui</v>
      </c>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1:256" hidden="1" x14ac:dyDescent="0.25">
      <c r="B199" s="51"/>
      <c r="C199" s="51"/>
      <c r="D199" s="51" t="str">
        <f>Feuil2!R37</f>
        <v>Yes</v>
      </c>
      <c r="E199" s="51"/>
      <c r="F199" s="51" t="str">
        <f>Feuil2!J76</f>
        <v>Non</v>
      </c>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1:256" hidden="1" x14ac:dyDescent="0.25">
      <c r="B200" s="51"/>
      <c r="C200" s="51" t="s">
        <v>82</v>
      </c>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1:256" hidden="1" x14ac:dyDescent="0.25">
      <c r="B201" s="51"/>
      <c r="C201" s="51"/>
      <c r="D201" s="52"/>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1:256" hidden="1" x14ac:dyDescent="0.25">
      <c r="B202" s="51"/>
      <c r="C202" s="51"/>
      <c r="D202" s="52">
        <v>0</v>
      </c>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1:256" hidden="1" x14ac:dyDescent="0.25">
      <c r="B203" s="51"/>
      <c r="C203" s="51"/>
      <c r="D203" s="52">
        <v>1</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1:256" hidden="1" x14ac:dyDescent="0.25">
      <c r="B204" s="51"/>
      <c r="C204" s="51"/>
      <c r="D204" s="52">
        <v>2</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1:256" hidden="1" x14ac:dyDescent="0.25">
      <c r="B205" s="51"/>
      <c r="C205" s="51"/>
      <c r="D205" s="52">
        <v>3</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1:256" hidden="1" x14ac:dyDescent="0.25">
      <c r="B206" s="51"/>
      <c r="C206" s="51"/>
      <c r="D206" s="52">
        <v>4</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1:256" hidden="1" x14ac:dyDescent="0.25">
      <c r="B207" s="51"/>
      <c r="C207" s="51"/>
      <c r="D207" s="52">
        <v>5</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1:256" hidden="1" x14ac:dyDescent="0.25">
      <c r="B208" s="51"/>
      <c r="C208" s="51"/>
      <c r="D208" s="52">
        <v>6</v>
      </c>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2:256" hidden="1" x14ac:dyDescent="0.25">
      <c r="B209" s="51"/>
      <c r="C209" s="51"/>
      <c r="D209" s="52">
        <v>7</v>
      </c>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2:256" hidden="1" x14ac:dyDescent="0.25">
      <c r="B210" s="51"/>
      <c r="C210" s="51"/>
      <c r="D210" s="52">
        <v>8</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2:256" hidden="1" x14ac:dyDescent="0.25">
      <c r="B211" s="51"/>
      <c r="C211" s="51"/>
      <c r="D211" s="52">
        <v>9</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2:256" hidden="1" x14ac:dyDescent="0.25">
      <c r="B212" s="51"/>
      <c r="C212" s="51"/>
      <c r="D212" s="52" t="s">
        <v>83</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row>
    <row r="213" spans="2:256" hidden="1" x14ac:dyDescent="0.25">
      <c r="B213" s="51"/>
      <c r="C213" s="51" t="s">
        <v>159</v>
      </c>
      <c r="D213" s="52"/>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row>
    <row r="214" spans="2:256" hidden="1" x14ac:dyDescent="0.25">
      <c r="B214" s="51"/>
      <c r="C214" s="51"/>
      <c r="D214" s="52"/>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row>
    <row r="215" spans="2:256" hidden="1" x14ac:dyDescent="0.25">
      <c r="B215" s="51"/>
      <c r="C215" s="51"/>
      <c r="D215" s="52" t="str">
        <f>Feuil2!H51</f>
        <v>I have read and accept the above</v>
      </c>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row>
    <row r="216" spans="2:256" hidden="1" x14ac:dyDescent="0.25">
      <c r="B216" s="51"/>
      <c r="C216" s="51"/>
      <c r="D216" s="52" t="str">
        <f>Feuil2!I51</f>
        <v>I do not accept the above</v>
      </c>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row>
    <row r="217" spans="2:256" hidden="1" x14ac:dyDescent="0.25">
      <c r="E217" s="31"/>
      <c r="L217" s="51"/>
      <c r="M217" s="51"/>
      <c r="N217" s="51"/>
      <c r="O217" s="51"/>
      <c r="P217" s="51"/>
      <c r="Q217" s="51"/>
      <c r="R217" s="51"/>
      <c r="S217" s="51"/>
    </row>
    <row r="218" spans="2:256" hidden="1" x14ac:dyDescent="0.25">
      <c r="E218" s="31"/>
      <c r="L218" s="51"/>
      <c r="M218" s="51"/>
      <c r="N218" s="51"/>
      <c r="O218" s="51"/>
      <c r="P218" s="51"/>
      <c r="Q218" s="51"/>
      <c r="R218" s="51"/>
      <c r="S218" s="51"/>
    </row>
    <row r="219" spans="2:256" hidden="1" x14ac:dyDescent="0.25">
      <c r="E219" s="31"/>
      <c r="L219" s="51"/>
      <c r="M219" s="51"/>
      <c r="N219" s="51"/>
      <c r="O219" s="51"/>
      <c r="P219" s="51"/>
      <c r="Q219" s="51"/>
      <c r="R219" s="51"/>
      <c r="S219" s="51"/>
    </row>
    <row r="220" spans="2:256" hidden="1" x14ac:dyDescent="0.25">
      <c r="L220" s="51"/>
      <c r="M220" s="51"/>
      <c r="N220" s="51"/>
      <c r="O220" s="51"/>
      <c r="P220" s="51"/>
      <c r="Q220" s="51"/>
      <c r="R220" s="51"/>
    </row>
    <row r="221" spans="2:256" hidden="1" x14ac:dyDescent="0.25">
      <c r="E221" s="31"/>
      <c r="L221" s="51"/>
      <c r="M221" s="51"/>
      <c r="N221" s="51"/>
      <c r="O221" s="51"/>
      <c r="P221" s="51"/>
      <c r="Q221" s="51"/>
      <c r="R221" s="51"/>
    </row>
    <row r="222" spans="2:256" x14ac:dyDescent="0.25">
      <c r="E222" s="31"/>
    </row>
    <row r="223" spans="2:256" x14ac:dyDescent="0.25">
      <c r="E223" s="31"/>
    </row>
    <row r="361" spans="3:3" x14ac:dyDescent="0.25">
      <c r="C361" t="b">
        <v>0</v>
      </c>
    </row>
  </sheetData>
  <sheetProtection algorithmName="SHA-512" hashValue="2jsdwS6rkplXTOQQ3BSwVy5sS8d+9I3OTFaA9s+4OVS0LBOqs/ri78T8fZWNzLQadKuZRcWQk033oHMd60FVVA==" saltValue="xv4ZN23Wi7Q55vxCk3nacA==" spinCount="100000" sheet="1" selectLockedCells="1"/>
  <mergeCells count="124">
    <mergeCell ref="K1:L6"/>
    <mergeCell ref="C123:I123"/>
    <mergeCell ref="C125:I125"/>
    <mergeCell ref="L41:N41"/>
    <mergeCell ref="H119:I119"/>
    <mergeCell ref="F10:I11"/>
    <mergeCell ref="C10:E11"/>
    <mergeCell ref="H106:I106"/>
    <mergeCell ref="H103:I103"/>
    <mergeCell ref="L11:R18"/>
    <mergeCell ref="L30:P30"/>
    <mergeCell ref="M29:N29"/>
    <mergeCell ref="O29:R29"/>
    <mergeCell ref="O33:R33"/>
    <mergeCell ref="O31:R31"/>
    <mergeCell ref="M33:N33"/>
    <mergeCell ref="L87:O87"/>
    <mergeCell ref="Q87:R87"/>
    <mergeCell ref="L59:R65"/>
    <mergeCell ref="L67:R71"/>
    <mergeCell ref="L75:S77"/>
    <mergeCell ref="L78:R84"/>
    <mergeCell ref="L85:O85"/>
    <mergeCell ref="L101:O101"/>
    <mergeCell ref="F133:I133"/>
    <mergeCell ref="H69:I69"/>
    <mergeCell ref="H75:I75"/>
    <mergeCell ref="H61:I61"/>
    <mergeCell ref="H58:I58"/>
    <mergeCell ref="H57:I57"/>
    <mergeCell ref="H72:I72"/>
    <mergeCell ref="H68:I68"/>
    <mergeCell ref="H80:I80"/>
    <mergeCell ref="H60:I60"/>
    <mergeCell ref="H118:I118"/>
    <mergeCell ref="H112:I112"/>
    <mergeCell ref="H70:I70"/>
    <mergeCell ref="H105:I105"/>
    <mergeCell ref="H107:I107"/>
    <mergeCell ref="H78:I78"/>
    <mergeCell ref="H77:I77"/>
    <mergeCell ref="H64:I64"/>
    <mergeCell ref="H76:I76"/>
    <mergeCell ref="H94:I94"/>
    <mergeCell ref="H95:I95"/>
    <mergeCell ref="H96:I96"/>
    <mergeCell ref="H97:I97"/>
    <mergeCell ref="H101:I101"/>
    <mergeCell ref="H109:I109"/>
    <mergeCell ref="H108:I108"/>
    <mergeCell ref="H90:I90"/>
    <mergeCell ref="H91:I91"/>
    <mergeCell ref="H92:I92"/>
    <mergeCell ref="H93:I93"/>
    <mergeCell ref="H98:I98"/>
    <mergeCell ref="H120:I120"/>
    <mergeCell ref="H121:I121"/>
    <mergeCell ref="H111:I111"/>
    <mergeCell ref="H113:I113"/>
    <mergeCell ref="H114:I114"/>
    <mergeCell ref="H115:I115"/>
    <mergeCell ref="A1:I1"/>
    <mergeCell ref="F25:I25"/>
    <mergeCell ref="F26:I26"/>
    <mergeCell ref="F20:I20"/>
    <mergeCell ref="F21:I21"/>
    <mergeCell ref="C5:E5"/>
    <mergeCell ref="F22:I22"/>
    <mergeCell ref="F23:I23"/>
    <mergeCell ref="F24:I24"/>
    <mergeCell ref="C18:I18"/>
    <mergeCell ref="C13:E13"/>
    <mergeCell ref="F13:I13"/>
    <mergeCell ref="C14:I16"/>
    <mergeCell ref="B13:B14"/>
    <mergeCell ref="D85:F85"/>
    <mergeCell ref="B83:B84"/>
    <mergeCell ref="B86:B87"/>
    <mergeCell ref="D87:H88"/>
    <mergeCell ref="G31:I31"/>
    <mergeCell ref="H74:I74"/>
    <mergeCell ref="H65:I65"/>
    <mergeCell ref="F66:I66"/>
    <mergeCell ref="M37:N37"/>
    <mergeCell ref="B64:B67"/>
    <mergeCell ref="H63:I63"/>
    <mergeCell ref="H62:I62"/>
    <mergeCell ref="H50:I50"/>
    <mergeCell ref="V33:AA35"/>
    <mergeCell ref="G54:G55"/>
    <mergeCell ref="C36:I36"/>
    <mergeCell ref="F33:I33"/>
    <mergeCell ref="H42:I42"/>
    <mergeCell ref="H40:I40"/>
    <mergeCell ref="H45:I45"/>
    <mergeCell ref="H44:I44"/>
    <mergeCell ref="H43:I43"/>
    <mergeCell ref="H41:I41"/>
    <mergeCell ref="D54:E55"/>
    <mergeCell ref="F54:F55"/>
    <mergeCell ref="H54:I55"/>
    <mergeCell ref="M35:N35"/>
    <mergeCell ref="H52:I52"/>
    <mergeCell ref="L36:P36"/>
    <mergeCell ref="L28:P28"/>
    <mergeCell ref="M31:N31"/>
    <mergeCell ref="L27:P27"/>
    <mergeCell ref="L34:P34"/>
    <mergeCell ref="R22:S22"/>
    <mergeCell ref="H48:I48"/>
    <mergeCell ref="H53:I53"/>
    <mergeCell ref="L42:R54"/>
    <mergeCell ref="C38:I38"/>
    <mergeCell ref="F27:I27"/>
    <mergeCell ref="F28:I28"/>
    <mergeCell ref="G29:I29"/>
    <mergeCell ref="G30:I30"/>
    <mergeCell ref="F32:I32"/>
    <mergeCell ref="H51:I51"/>
    <mergeCell ref="H47:I47"/>
    <mergeCell ref="H46:I46"/>
    <mergeCell ref="L32:P32"/>
    <mergeCell ref="O35:R35"/>
    <mergeCell ref="O37:R37"/>
  </mergeCells>
  <phoneticPr fontId="3" type="noConversion"/>
  <conditionalFormatting sqref="A1:J1 K1:L6 A2:A113">
    <cfRule type="expression" dxfId="18" priority="50" stopIfTrue="1">
      <formula>$G$159=3</formula>
    </cfRule>
    <cfRule type="expression" dxfId="17" priority="51" stopIfTrue="1">
      <formula>$G$159=2</formula>
    </cfRule>
    <cfRule type="expression" dxfId="16" priority="52" stopIfTrue="1">
      <formula>$G$159=1</formula>
    </cfRule>
  </conditionalFormatting>
  <conditionalFormatting sqref="C36:I36">
    <cfRule type="expression" dxfId="15" priority="429" stopIfTrue="1">
      <formula>OR(AND($G$159=1,OR($I$35="oui",$I$35="yes",$I$35="si",$I$35="non",$I$35="no")),$G$159=2,$G$159=3)</formula>
    </cfRule>
  </conditionalFormatting>
  <conditionalFormatting sqref="F60:F70">
    <cfRule type="expression" dxfId="14" priority="15" stopIfTrue="1">
      <formula>$I$35="non"</formula>
    </cfRule>
    <cfRule type="expression" dxfId="13" priority="16" stopIfTrue="1">
      <formula>$I$35="no"</formula>
    </cfRule>
  </conditionalFormatting>
  <conditionalFormatting sqref="F90:F98">
    <cfRule type="expression" dxfId="12" priority="5" stopIfTrue="1">
      <formula>$I$35="non"</formula>
    </cfRule>
    <cfRule type="expression" dxfId="11" priority="6" stopIfTrue="1">
      <formula>$I$35="no"</formula>
    </cfRule>
  </conditionalFormatting>
  <conditionalFormatting sqref="G100:G101">
    <cfRule type="expression" dxfId="10" priority="7" stopIfTrue="1">
      <formula>$I$35="non"</formula>
    </cfRule>
    <cfRule type="expression" dxfId="9" priority="8" stopIfTrue="1">
      <formula>$I$35="no"</formula>
    </cfRule>
    <cfRule type="expression" dxfId="8" priority="9" stopIfTrue="1">
      <formula>$I$35="non"</formula>
    </cfRule>
  </conditionalFormatting>
  <conditionalFormatting sqref="G110 G116">
    <cfRule type="expression" dxfId="7" priority="57" stopIfTrue="1">
      <formula>$I$35="non"</formula>
    </cfRule>
  </conditionalFormatting>
  <conditionalFormatting sqref="H90:I97">
    <cfRule type="expression" dxfId="6" priority="17" stopIfTrue="1">
      <formula>$I$35="non"</formula>
    </cfRule>
    <cfRule type="expression" dxfId="5" priority="18" stopIfTrue="1">
      <formula>$I$35="no"</formula>
    </cfRule>
  </conditionalFormatting>
  <conditionalFormatting sqref="I99">
    <cfRule type="expression" dxfId="4" priority="1" stopIfTrue="1">
      <formula>$I$35="non"</formula>
    </cfRule>
    <cfRule type="expression" dxfId="3" priority="2" stopIfTrue="1">
      <formula>$I$35="no"</formula>
    </cfRule>
  </conditionalFormatting>
  <conditionalFormatting sqref="Q28 O29:R29 Q30 O31:R31 Q32 O33:R33 Q34 O35:R35 Q36 O37:R37 L42:L44 F42:F48 H42:I48 I50:I53 F50:F54 H50:H54 F57:F58 H57:I58 H60:I65 H67:I70 F72 H72:I72 F74:F78 H74:I78 G79 F80 H80:I80 I81:I88 H98 F103 H103:I103 F105:F109 H105:I109 G110 F111:F115 H111:I115 G116 F118:F121 H118:I121 F127:F132 I129:I130 I132 F133:I133">
    <cfRule type="expression" dxfId="2" priority="55" stopIfTrue="1">
      <formula>$I$35="non"</formula>
    </cfRule>
    <cfRule type="expression" dxfId="1" priority="56" stopIfTrue="1">
      <formula>$I$35="no"</formula>
    </cfRule>
  </conditionalFormatting>
  <conditionalFormatting sqref="R22">
    <cfRule type="expression" dxfId="0" priority="41" stopIfTrue="1">
      <formula>$G$159=1</formula>
    </cfRule>
  </conditionalFormatting>
  <dataValidations count="9">
    <dataValidation type="list" allowBlank="1" showInputMessage="1" showErrorMessage="1" sqref="L176:O176 L87:O87" xr:uid="{3CE97DFC-04A9-41CA-84FA-4F30BEE64F7F}">
      <formula1>$D$214:$D$216</formula1>
    </dataValidation>
    <dataValidation type="list" allowBlank="1" showInputMessage="1" showErrorMessage="1" sqref="Q28 F67 F127:F132 Q32 Q34 Q36 Q30" xr:uid="{2508A1C2-C7FA-44A0-B5F5-33C37F287A1F}">
      <formula1>$D$196:$D$199</formula1>
    </dataValidation>
    <dataValidation type="list" allowBlank="1" showInputMessage="1" showErrorMessage="1" sqref="F66" xr:uid="{10FC5BA7-9960-4746-80D7-22F99CE764B3}">
      <formula1>$D$164:$D$171</formula1>
    </dataValidation>
    <dataValidation type="list" allowBlank="1" showInputMessage="1" showErrorMessage="1" sqref="F5" xr:uid="{5BC2C91F-6113-4B20-BE78-EEECAB095F08}">
      <formula1>$D$155:$D$158</formula1>
    </dataValidation>
    <dataValidation type="list" allowBlank="1" showInputMessage="1" showErrorMessage="1" sqref="F10:I11" xr:uid="{C2EA1099-DBB1-477C-9A61-782D9BD72D7C}">
      <formula1>$D$160:$D$162</formula1>
    </dataValidation>
    <dataValidation type="list" allowBlank="1" showInputMessage="1" showErrorMessage="1" sqref="J24" xr:uid="{78157332-0690-4496-B290-A31EE0E3FF0B}">
      <formula1>$D$173:$D$183</formula1>
    </dataValidation>
    <dataValidation type="list" allowBlank="1" showInputMessage="1" showErrorMessage="1" sqref="R22" xr:uid="{C2F50FFB-8735-46F5-AF94-F1E05E5285C6}">
      <formula1>IF($G$159=1,$D$197:$D$199,IF($G$159=2,$D$197:$D$199,IF($G$159=3,$D$197:$D$199,"")))</formula1>
    </dataValidation>
    <dataValidation type="list" allowBlank="1" showInputMessage="1" showErrorMessage="1" sqref="F24:I24" xr:uid="{0389F5F3-5B32-4A83-8FE8-A88AB8940766}">
      <formula1>$D$174:$D$178</formula1>
    </dataValidation>
    <dataValidation type="list" allowBlank="1" showInputMessage="1" showErrorMessage="1" sqref="J108:J109 I132 J111 I129:I130" xr:uid="{FCBF784A-3BF0-4879-96B3-961F4C0CF6C1}">
      <formula1>$D$201:$D$212</formula1>
    </dataValidation>
  </dataValidations>
  <pageMargins left="0.19685039370078741" right="0.19685039370078741" top="0.98425196850393704" bottom="0.98425196850393704" header="0.51181102362204722" footer="0.51181102362204722"/>
  <pageSetup paperSize="9" scale="44" fitToWidth="2" fitToHeight="2" orientation="portrait" r:id="rId1"/>
  <headerFooter alignWithMargins="0">
    <oddHeader>&amp;R&amp;F &amp;D</oddHeader>
    <oddFooter>Page &amp;P de &amp;N</oddFooter>
  </headerFooter>
  <colBreaks count="1" manualBreakCount="1">
    <brk id="10"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17</xdr:col>
                    <xdr:colOff>38100</xdr:colOff>
                    <xdr:row>68</xdr:row>
                    <xdr:rowOff>60960</xdr:rowOff>
                  </from>
                  <to>
                    <xdr:col>17</xdr:col>
                    <xdr:colOff>259080</xdr:colOff>
                    <xdr:row>70</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25B0-ABD6-44D2-A9BC-2E1266925EE5}">
  <sheetPr codeName="Feuil2"/>
  <dimension ref="B1:AI94"/>
  <sheetViews>
    <sheetView zoomScale="70" zoomScaleNormal="70" workbookViewId="0">
      <selection activeCell="B1" sqref="B1:AI1048576"/>
    </sheetView>
  </sheetViews>
  <sheetFormatPr baseColWidth="10" defaultRowHeight="13.2" x14ac:dyDescent="0.25"/>
  <cols>
    <col min="1" max="1" width="11.5546875" customWidth="1"/>
    <col min="2" max="2" width="48.33203125" hidden="1" customWidth="1"/>
    <col min="3" max="3" width="2.21875" style="88" hidden="1" customWidth="1"/>
    <col min="4" max="4" width="10.6640625" hidden="1" customWidth="1"/>
    <col min="5" max="5" width="21.77734375" hidden="1" customWidth="1"/>
    <col min="6" max="7" width="255.77734375" hidden="1" customWidth="1"/>
    <col min="8" max="8" width="103.44140625" hidden="1" customWidth="1"/>
    <col min="9" max="9" width="123.88671875" hidden="1" customWidth="1"/>
    <col min="10" max="10" width="60.109375" hidden="1" customWidth="1"/>
    <col min="11" max="11" width="255.77734375" hidden="1" customWidth="1"/>
    <col min="12" max="12" width="57.109375" hidden="1" customWidth="1"/>
    <col min="13" max="14" width="255.77734375" hidden="1" customWidth="1"/>
    <col min="15" max="15" width="76.33203125" hidden="1" customWidth="1"/>
    <col min="16" max="16" width="39.5546875" hidden="1" customWidth="1"/>
    <col min="17" max="17" width="20.109375" hidden="1" customWidth="1"/>
    <col min="18" max="18" width="17.21875" hidden="1" customWidth="1"/>
    <col min="19" max="19" width="39.33203125" hidden="1" customWidth="1"/>
    <col min="20" max="20" width="47.44140625" hidden="1" customWidth="1"/>
    <col min="21" max="21" width="32.33203125" hidden="1" customWidth="1"/>
    <col min="22" max="22" width="31.88671875" hidden="1" customWidth="1"/>
    <col min="23" max="23" width="43.21875" hidden="1" customWidth="1"/>
    <col min="24" max="24" width="35.6640625" hidden="1" customWidth="1"/>
    <col min="25" max="25" width="36.6640625" hidden="1" customWidth="1"/>
    <col min="26" max="26" width="21.88671875" hidden="1" customWidth="1"/>
    <col min="27" max="27" width="28.33203125" hidden="1" customWidth="1"/>
    <col min="28" max="28" width="69.5546875" hidden="1" customWidth="1"/>
    <col min="29" max="29" width="47.6640625" hidden="1" customWidth="1"/>
    <col min="30" max="30" width="41.33203125" hidden="1" customWidth="1"/>
    <col min="31" max="31" width="45.77734375" hidden="1" customWidth="1"/>
    <col min="32" max="34" width="11.5546875" hidden="1" customWidth="1"/>
    <col min="35" max="35" width="129.44140625" hidden="1" customWidth="1"/>
    <col min="36" max="68" width="11.5546875" customWidth="1"/>
  </cols>
  <sheetData>
    <row r="1" spans="2:35" ht="13.8" thickBot="1" x14ac:dyDescent="0.3"/>
    <row r="2" spans="2:35" ht="12.75" customHeight="1" x14ac:dyDescent="0.25">
      <c r="B2" s="288" t="s">
        <v>133</v>
      </c>
      <c r="C2" s="89">
        <f>Feuil1!$E$155</f>
        <v>2</v>
      </c>
      <c r="D2" s="9" t="s">
        <v>131</v>
      </c>
      <c r="E2" s="90"/>
      <c r="F2" s="9" t="str">
        <f>LOOKUP($C$2,$C$4:$C$7,F4:F7)</f>
        <v>To be completed</v>
      </c>
      <c r="G2" s="9" t="str">
        <f>LOOKUP($C$2,$C$4:$C$7,G4:G7)</f>
        <v>Scroll-down menu</v>
      </c>
      <c r="H2" s="9" t="str">
        <f t="shared" ref="H2:AG2" si="0">LOOKUP($C$2,$C$4:$C$7,H4:H7)</f>
        <v>Operation type :</v>
      </c>
      <c r="I2" s="9" t="str">
        <f t="shared" si="0"/>
        <v>IRC Revalidation form 2026</v>
      </c>
      <c r="J2" s="9" t="str">
        <f t="shared" si="0"/>
        <v xml:space="preserve">IRC 2024 Amendment form </v>
      </c>
      <c r="K2" s="9" t="str">
        <f t="shared" si="0"/>
        <v>IRC Trial form</v>
      </c>
      <c r="L2" s="9" t="str">
        <f t="shared" si="0"/>
        <v>A</v>
      </c>
      <c r="M2" s="9" t="str">
        <f t="shared" si="0"/>
        <v>T</v>
      </c>
      <c r="N2" s="9" t="str">
        <f t="shared" si="0"/>
        <v>Please select language</v>
      </c>
      <c r="O2" s="9" t="str">
        <f t="shared" si="0"/>
        <v>YACHT &amp; OWNER</v>
      </c>
      <c r="P2" s="9" t="str">
        <f t="shared" si="0"/>
        <v>Yacht name :</v>
      </c>
      <c r="Q2" s="9" t="str">
        <f t="shared" si="0"/>
        <v>Design :</v>
      </c>
      <c r="R2" s="9" t="str">
        <f t="shared" si="0"/>
        <v>Sail number :</v>
      </c>
      <c r="S2" s="9" t="str">
        <f t="shared" si="0"/>
        <v>Number of the last valid IRC certificate :</v>
      </c>
      <c r="T2" s="9" t="str">
        <f t="shared" si="0"/>
        <v>Year of the last valid certificate :</v>
      </c>
      <c r="U2" s="9" t="str">
        <f t="shared" si="0"/>
        <v>Owner's surname and first name:</v>
      </c>
      <c r="V2" s="9" t="str">
        <f t="shared" si="0"/>
        <v>Address :</v>
      </c>
      <c r="W2" s="9" t="str">
        <f t="shared" si="0"/>
        <v>Town :</v>
      </c>
      <c r="X2" s="9" t="str">
        <f t="shared" si="0"/>
        <v>Post code :</v>
      </c>
      <c r="Y2" s="9" t="str">
        <f t="shared" si="0"/>
        <v>Country :</v>
      </c>
      <c r="Z2" s="9" t="str">
        <f t="shared" si="0"/>
        <v>Phone number :</v>
      </c>
      <c r="AA2" s="9" t="str">
        <f t="shared" si="0"/>
        <v>Mail (required) :</v>
      </c>
      <c r="AB2" s="9" t="str">
        <f t="shared" si="0"/>
        <v>NEW - IRC 2025</v>
      </c>
      <c r="AC2" t="str">
        <f t="shared" si="0"/>
        <v>Number of Headsails</v>
      </c>
      <c r="AD2" t="str">
        <f t="shared" si="0"/>
        <v>Number of Headsails carried on board while racing</v>
      </c>
      <c r="AE2" t="str">
        <f t="shared" si="0"/>
        <v>Staysails are included in the number of headsails</v>
      </c>
      <c r="AF2" t="str">
        <f t="shared" si="0"/>
        <v>Exclude: 1 OSR Heavy Weather Jib and/or 1 OPSR Strom Jib. See IRC Rule 21.7.1</v>
      </c>
      <c r="AG2" t="str">
        <f t="shared" si="0"/>
        <v>Event name and rating deadline :</v>
      </c>
      <c r="AH2" t="str">
        <f>LOOKUP($C$2,$C$4:$C$7,AH4:AH7)</f>
        <v>If your certificate is required for a specific event or rating deadline, please give the event name and date in the box above. If the deadline is within 7 days of application, there is no guarantee of certificate issue in time.</v>
      </c>
      <c r="AI2" t="str">
        <f>LOOKUP($C$2,$C$4:$C$7,AI4:AI7)</f>
        <v>IRC certificate not revalidated within the last three calendar years: a NEW certificate application is required.</v>
      </c>
    </row>
    <row r="3" spans="2:35" x14ac:dyDescent="0.25">
      <c r="B3" s="289"/>
      <c r="E3" s="91"/>
    </row>
    <row r="4" spans="2:35" x14ac:dyDescent="0.25">
      <c r="B4" s="289"/>
      <c r="C4" s="88">
        <v>1</v>
      </c>
      <c r="D4" t="s">
        <v>129</v>
      </c>
      <c r="E4" s="91"/>
      <c r="F4" t="s">
        <v>152</v>
      </c>
      <c r="G4" t="s">
        <v>153</v>
      </c>
      <c r="H4" t="s">
        <v>243</v>
      </c>
      <c r="I4" s="4" t="s">
        <v>529</v>
      </c>
      <c r="J4" s="4" t="s">
        <v>494</v>
      </c>
      <c r="K4" s="4" t="s">
        <v>238</v>
      </c>
      <c r="L4" s="4" t="s">
        <v>247</v>
      </c>
      <c r="M4" s="4" t="s">
        <v>249</v>
      </c>
      <c r="N4" t="s">
        <v>269</v>
      </c>
      <c r="O4" t="s">
        <v>10</v>
      </c>
      <c r="P4" t="s">
        <v>2</v>
      </c>
      <c r="Q4" t="s">
        <v>3</v>
      </c>
      <c r="R4" t="s">
        <v>4</v>
      </c>
      <c r="S4" t="s">
        <v>5</v>
      </c>
      <c r="T4" t="s">
        <v>6</v>
      </c>
      <c r="U4" s="4" t="s">
        <v>170</v>
      </c>
      <c r="V4" t="s">
        <v>7</v>
      </c>
      <c r="W4" s="25" t="s">
        <v>0</v>
      </c>
      <c r="X4" s="25" t="s">
        <v>1</v>
      </c>
      <c r="Y4" s="4" t="s">
        <v>245</v>
      </c>
      <c r="Z4" t="s">
        <v>8</v>
      </c>
      <c r="AA4" t="s">
        <v>9</v>
      </c>
      <c r="AB4" t="s">
        <v>524</v>
      </c>
      <c r="AC4" t="s">
        <v>497</v>
      </c>
      <c r="AD4" t="s">
        <v>504</v>
      </c>
      <c r="AE4" t="s">
        <v>509</v>
      </c>
      <c r="AF4" s="4" t="s">
        <v>523</v>
      </c>
      <c r="AG4" s="147" t="s">
        <v>521</v>
      </c>
      <c r="AH4" s="4" t="s">
        <v>518</v>
      </c>
      <c r="AI4" s="4" t="s">
        <v>533</v>
      </c>
    </row>
    <row r="5" spans="2:35" x14ac:dyDescent="0.25">
      <c r="B5" s="289"/>
      <c r="C5" s="88">
        <v>2</v>
      </c>
      <c r="D5" t="s">
        <v>130</v>
      </c>
      <c r="E5" s="91"/>
      <c r="F5" t="s">
        <v>167</v>
      </c>
      <c r="G5" s="4" t="s">
        <v>168</v>
      </c>
      <c r="H5" s="4" t="s">
        <v>242</v>
      </c>
      <c r="I5" s="4" t="s">
        <v>530</v>
      </c>
      <c r="J5" s="4" t="s">
        <v>495</v>
      </c>
      <c r="K5" s="4" t="s">
        <v>239</v>
      </c>
      <c r="L5" s="4" t="s">
        <v>248</v>
      </c>
      <c r="M5" s="4" t="s">
        <v>250</v>
      </c>
      <c r="N5" t="s">
        <v>268</v>
      </c>
      <c r="O5" t="s">
        <v>84</v>
      </c>
      <c r="P5" s="4" t="s">
        <v>87</v>
      </c>
      <c r="Q5" s="4" t="s">
        <v>86</v>
      </c>
      <c r="R5" s="4" t="s">
        <v>85</v>
      </c>
      <c r="S5" s="4" t="s">
        <v>88</v>
      </c>
      <c r="T5" s="4" t="s">
        <v>89</v>
      </c>
      <c r="U5" s="4" t="s">
        <v>169</v>
      </c>
      <c r="V5" s="4" t="s">
        <v>166</v>
      </c>
      <c r="W5" s="25" t="s">
        <v>90</v>
      </c>
      <c r="X5" s="25" t="s">
        <v>91</v>
      </c>
      <c r="Y5" s="4" t="s">
        <v>244</v>
      </c>
      <c r="Z5" t="s">
        <v>132</v>
      </c>
      <c r="AA5" t="s">
        <v>92</v>
      </c>
      <c r="AB5" t="s">
        <v>525</v>
      </c>
      <c r="AC5" t="s">
        <v>510</v>
      </c>
      <c r="AD5" t="s">
        <v>511</v>
      </c>
      <c r="AE5" s="4" t="s">
        <v>532</v>
      </c>
      <c r="AF5" t="s">
        <v>512</v>
      </c>
      <c r="AG5" s="147" t="s">
        <v>520</v>
      </c>
      <c r="AH5" s="147" t="s">
        <v>517</v>
      </c>
      <c r="AI5" s="4" t="s">
        <v>534</v>
      </c>
    </row>
    <row r="6" spans="2:35" x14ac:dyDescent="0.25">
      <c r="B6" s="289"/>
      <c r="C6" s="88">
        <v>3</v>
      </c>
      <c r="D6" t="s">
        <v>171</v>
      </c>
      <c r="E6" s="91"/>
      <c r="F6" t="s">
        <v>172</v>
      </c>
      <c r="G6" s="92" t="s">
        <v>173</v>
      </c>
      <c r="H6" t="s">
        <v>241</v>
      </c>
      <c r="I6" s="93" t="s">
        <v>531</v>
      </c>
      <c r="J6" s="93" t="s">
        <v>496</v>
      </c>
      <c r="K6" s="93" t="s">
        <v>255</v>
      </c>
      <c r="L6" s="93" t="s">
        <v>247</v>
      </c>
      <c r="M6" s="93" t="s">
        <v>30</v>
      </c>
      <c r="N6" t="s">
        <v>270</v>
      </c>
      <c r="O6" s="92" t="s">
        <v>174</v>
      </c>
      <c r="P6" s="92" t="s">
        <v>175</v>
      </c>
      <c r="Q6" s="92" t="s">
        <v>176</v>
      </c>
      <c r="R6" s="92" t="s">
        <v>177</v>
      </c>
      <c r="S6" s="92" t="s">
        <v>178</v>
      </c>
      <c r="T6" s="92" t="s">
        <v>179</v>
      </c>
      <c r="U6" s="92" t="s">
        <v>180</v>
      </c>
      <c r="V6" s="92" t="s">
        <v>181</v>
      </c>
      <c r="W6" s="92" t="s">
        <v>182</v>
      </c>
      <c r="X6" s="92" t="s">
        <v>183</v>
      </c>
      <c r="Y6" s="92" t="s">
        <v>246</v>
      </c>
      <c r="Z6" s="92" t="s">
        <v>184</v>
      </c>
      <c r="AA6" s="92" t="s">
        <v>185</v>
      </c>
      <c r="AB6" t="s">
        <v>526</v>
      </c>
      <c r="AC6" t="s">
        <v>513</v>
      </c>
      <c r="AD6" t="s">
        <v>514</v>
      </c>
      <c r="AE6" t="s">
        <v>515</v>
      </c>
      <c r="AF6" t="s">
        <v>516</v>
      </c>
      <c r="AG6" s="147" t="s">
        <v>522</v>
      </c>
      <c r="AH6" s="4" t="s">
        <v>519</v>
      </c>
      <c r="AI6" s="4" t="s">
        <v>535</v>
      </c>
    </row>
    <row r="7" spans="2:35" s="94" customFormat="1" ht="14.4" x14ac:dyDescent="0.25">
      <c r="B7" s="289"/>
      <c r="C7" s="95">
        <v>4</v>
      </c>
      <c r="D7" s="96" t="s">
        <v>394</v>
      </c>
      <c r="E7" s="97"/>
      <c r="F7" s="96" t="s">
        <v>359</v>
      </c>
      <c r="G7" s="98" t="s">
        <v>414</v>
      </c>
      <c r="H7" s="99" t="s">
        <v>415</v>
      </c>
      <c r="I7" s="99" t="s">
        <v>527</v>
      </c>
      <c r="J7" s="99" t="s">
        <v>493</v>
      </c>
      <c r="K7" s="99" t="s">
        <v>416</v>
      </c>
      <c r="L7" s="96" t="s">
        <v>31</v>
      </c>
      <c r="M7" s="96" t="s">
        <v>250</v>
      </c>
      <c r="N7" s="99" t="s">
        <v>417</v>
      </c>
      <c r="O7" s="96" t="s">
        <v>358</v>
      </c>
      <c r="P7" s="94" t="s">
        <v>353</v>
      </c>
      <c r="Q7" s="96" t="s">
        <v>355</v>
      </c>
      <c r="R7" s="94" t="s">
        <v>354</v>
      </c>
      <c r="S7" s="98" t="s">
        <v>418</v>
      </c>
      <c r="T7" s="98" t="s">
        <v>419</v>
      </c>
      <c r="U7" s="100" t="s">
        <v>356</v>
      </c>
      <c r="V7" s="94" t="s">
        <v>357</v>
      </c>
      <c r="W7" s="94" t="s">
        <v>387</v>
      </c>
      <c r="X7" s="94" t="s">
        <v>388</v>
      </c>
      <c r="Y7" s="94" t="s">
        <v>389</v>
      </c>
      <c r="Z7" s="94" t="s">
        <v>390</v>
      </c>
      <c r="AA7" s="94" t="s">
        <v>391</v>
      </c>
    </row>
    <row r="8" spans="2:35" ht="4.5" customHeight="1" x14ac:dyDescent="0.25">
      <c r="B8" s="289"/>
      <c r="C8" s="101"/>
      <c r="D8" s="21"/>
      <c r="E8" s="3"/>
      <c r="F8" s="12"/>
      <c r="G8" s="13"/>
      <c r="H8" s="13"/>
      <c r="I8" s="13"/>
      <c r="J8" s="13"/>
      <c r="K8" s="13"/>
      <c r="L8" s="13"/>
      <c r="M8" s="13"/>
      <c r="N8" s="13"/>
      <c r="O8" s="13"/>
      <c r="P8" s="13"/>
      <c r="Q8" s="13"/>
      <c r="R8" s="13"/>
      <c r="S8" s="13"/>
      <c r="T8" s="13"/>
      <c r="U8" s="13"/>
      <c r="V8" s="13"/>
      <c r="W8" s="13"/>
      <c r="X8" s="13"/>
    </row>
    <row r="9" spans="2:35" x14ac:dyDescent="0.25">
      <c r="B9" s="289"/>
      <c r="C9" s="88">
        <f>Feuil1!$E$155</f>
        <v>2</v>
      </c>
      <c r="D9" s="9" t="s">
        <v>131</v>
      </c>
      <c r="E9" s="91"/>
      <c r="F9" t="str">
        <f>LOOKUP($C$9,$C$11:$C$14,F11:F14)</f>
        <v>&lt;select from list&gt;</v>
      </c>
      <c r="G9">
        <f>LOOKUP($C$9,$C$11:$C$14,G11:G14)</f>
        <v>2021</v>
      </c>
      <c r="H9">
        <f t="shared" ref="H9:AE9" si="1">LOOKUP($C$9,$C$11:$C$14,H11:H14)</f>
        <v>2020</v>
      </c>
      <c r="I9">
        <f t="shared" si="1"/>
        <v>2019</v>
      </c>
      <c r="J9">
        <f t="shared" si="1"/>
        <v>2016</v>
      </c>
      <c r="K9">
        <f t="shared" si="1"/>
        <v>2015</v>
      </c>
      <c r="L9">
        <f t="shared" si="1"/>
        <v>2014</v>
      </c>
      <c r="M9">
        <f t="shared" si="1"/>
        <v>2013</v>
      </c>
      <c r="N9">
        <f t="shared" si="1"/>
        <v>2012</v>
      </c>
      <c r="O9">
        <f t="shared" si="1"/>
        <v>2011</v>
      </c>
      <c r="P9">
        <f t="shared" si="1"/>
        <v>2010</v>
      </c>
      <c r="Q9">
        <f t="shared" si="1"/>
        <v>2009</v>
      </c>
      <c r="R9">
        <f t="shared" si="1"/>
        <v>2008</v>
      </c>
      <c r="S9">
        <f t="shared" si="1"/>
        <v>2007</v>
      </c>
      <c r="T9">
        <f t="shared" si="1"/>
        <v>2006</v>
      </c>
      <c r="U9">
        <f t="shared" si="1"/>
        <v>2005</v>
      </c>
      <c r="V9">
        <f t="shared" si="1"/>
        <v>2004</v>
      </c>
      <c r="W9">
        <f t="shared" si="1"/>
        <v>2003</v>
      </c>
      <c r="X9">
        <f t="shared" si="1"/>
        <v>2002</v>
      </c>
      <c r="Y9">
        <f t="shared" si="1"/>
        <v>2001</v>
      </c>
      <c r="Z9">
        <f t="shared" si="1"/>
        <v>2000</v>
      </c>
      <c r="AA9" t="str">
        <f t="shared" si="1"/>
        <v>&lt;2000</v>
      </c>
      <c r="AB9" t="str">
        <f t="shared" si="1"/>
        <v>Does the boat has any modification since last valid certificate?</v>
      </c>
      <c r="AC9" t="str">
        <f t="shared" si="1"/>
        <v>Complete with the data to be amended ONLY</v>
      </c>
      <c r="AD9" t="str">
        <f t="shared" si="1"/>
        <v>Do not fill any data below</v>
      </c>
      <c r="AE9" t="str">
        <f t="shared" si="1"/>
        <v>To be completed systematically</v>
      </c>
    </row>
    <row r="10" spans="2:35" x14ac:dyDescent="0.25">
      <c r="B10" s="289"/>
      <c r="E10" s="91"/>
    </row>
    <row r="11" spans="2:35" x14ac:dyDescent="0.25">
      <c r="B11" s="289"/>
      <c r="C11" s="88">
        <v>1</v>
      </c>
      <c r="D11" t="s">
        <v>129</v>
      </c>
      <c r="E11" s="91"/>
      <c r="F11" t="s">
        <v>60</v>
      </c>
      <c r="G11">
        <v>2021</v>
      </c>
      <c r="H11">
        <v>2020</v>
      </c>
      <c r="I11">
        <v>2019</v>
      </c>
      <c r="J11" s="25">
        <v>2016</v>
      </c>
      <c r="K11" s="25">
        <v>2015</v>
      </c>
      <c r="L11" s="25">
        <v>2014</v>
      </c>
      <c r="M11" s="25">
        <v>2013</v>
      </c>
      <c r="N11" s="25">
        <v>2012</v>
      </c>
      <c r="O11" s="102">
        <v>2011</v>
      </c>
      <c r="P11" s="102">
        <v>2010</v>
      </c>
      <c r="Q11" s="102">
        <v>2009</v>
      </c>
      <c r="R11" s="102">
        <v>2008</v>
      </c>
      <c r="S11" s="102">
        <v>2007</v>
      </c>
      <c r="T11" s="102">
        <v>2006</v>
      </c>
      <c r="U11" s="102">
        <v>2005</v>
      </c>
      <c r="V11" s="102">
        <v>2004</v>
      </c>
      <c r="W11" s="102">
        <v>2003</v>
      </c>
      <c r="X11" s="102">
        <v>2002</v>
      </c>
      <c r="Y11" s="102">
        <v>2001</v>
      </c>
      <c r="Z11" s="102">
        <v>2000</v>
      </c>
      <c r="AA11" t="s">
        <v>237</v>
      </c>
      <c r="AB11" t="s">
        <v>231</v>
      </c>
      <c r="AC11" s="4" t="s">
        <v>492</v>
      </c>
      <c r="AD11" s="4" t="s">
        <v>254</v>
      </c>
      <c r="AE11" s="125" t="s">
        <v>505</v>
      </c>
      <c r="AF11" s="125"/>
      <c r="AG11" s="125"/>
    </row>
    <row r="12" spans="2:35" x14ac:dyDescent="0.25">
      <c r="B12" s="289"/>
      <c r="C12" s="88">
        <v>2</v>
      </c>
      <c r="D12" t="s">
        <v>130</v>
      </c>
      <c r="E12" s="91"/>
      <c r="F12" t="s">
        <v>111</v>
      </c>
      <c r="G12">
        <v>2021</v>
      </c>
      <c r="H12">
        <v>2020</v>
      </c>
      <c r="I12">
        <v>2019</v>
      </c>
      <c r="J12" s="25">
        <v>2016</v>
      </c>
      <c r="K12" s="25">
        <v>2015</v>
      </c>
      <c r="L12" s="25">
        <v>2014</v>
      </c>
      <c r="M12" s="25">
        <v>2013</v>
      </c>
      <c r="N12" s="25">
        <v>2012</v>
      </c>
      <c r="O12" s="25">
        <v>2011</v>
      </c>
      <c r="P12" s="102">
        <v>2010</v>
      </c>
      <c r="Q12" s="102">
        <v>2009</v>
      </c>
      <c r="R12" s="102">
        <v>2008</v>
      </c>
      <c r="S12" s="102">
        <v>2007</v>
      </c>
      <c r="T12" s="102">
        <v>2006</v>
      </c>
      <c r="U12" s="102">
        <v>2005</v>
      </c>
      <c r="V12" s="102">
        <v>2004</v>
      </c>
      <c r="W12" s="102">
        <v>2003</v>
      </c>
      <c r="X12" s="102">
        <v>2002</v>
      </c>
      <c r="Y12" s="102">
        <v>2001</v>
      </c>
      <c r="Z12" s="102">
        <v>2000</v>
      </c>
      <c r="AA12" t="s">
        <v>237</v>
      </c>
      <c r="AB12" t="s">
        <v>232</v>
      </c>
      <c r="AC12" s="4" t="s">
        <v>477</v>
      </c>
      <c r="AD12" s="4" t="s">
        <v>252</v>
      </c>
      <c r="AE12" s="125" t="s">
        <v>506</v>
      </c>
      <c r="AF12" s="126"/>
      <c r="AG12" s="126"/>
    </row>
    <row r="13" spans="2:35" x14ac:dyDescent="0.25">
      <c r="B13" s="289"/>
      <c r="C13" s="88">
        <v>3</v>
      </c>
      <c r="D13" t="s">
        <v>171</v>
      </c>
      <c r="E13" s="91"/>
      <c r="F13" s="92" t="s">
        <v>186</v>
      </c>
      <c r="G13">
        <v>2021</v>
      </c>
      <c r="H13">
        <v>2020</v>
      </c>
      <c r="I13" s="92">
        <v>2019</v>
      </c>
      <c r="J13" s="25">
        <v>2016</v>
      </c>
      <c r="K13" s="25">
        <v>2015</v>
      </c>
      <c r="L13" s="25">
        <v>2014</v>
      </c>
      <c r="M13" s="25">
        <v>2013</v>
      </c>
      <c r="N13" s="25">
        <v>2012</v>
      </c>
      <c r="O13" s="102">
        <v>2011</v>
      </c>
      <c r="P13" s="102">
        <v>2010</v>
      </c>
      <c r="Q13" s="102">
        <v>2009</v>
      </c>
      <c r="R13" s="102">
        <v>2008</v>
      </c>
      <c r="S13" s="102">
        <v>2007</v>
      </c>
      <c r="T13" s="102">
        <v>2006</v>
      </c>
      <c r="U13" s="102">
        <v>2005</v>
      </c>
      <c r="V13" s="102">
        <v>2004</v>
      </c>
      <c r="W13" s="102">
        <v>2003</v>
      </c>
      <c r="X13" s="102">
        <v>2002</v>
      </c>
      <c r="Y13" s="102">
        <v>2001</v>
      </c>
      <c r="Z13" s="102">
        <v>2000</v>
      </c>
      <c r="AA13" t="s">
        <v>237</v>
      </c>
      <c r="AB13" t="s">
        <v>233</v>
      </c>
      <c r="AC13" t="s">
        <v>251</v>
      </c>
      <c r="AD13" s="4" t="s">
        <v>253</v>
      </c>
      <c r="AE13" s="125" t="s">
        <v>507</v>
      </c>
      <c r="AF13" s="126"/>
      <c r="AG13" s="126"/>
    </row>
    <row r="14" spans="2:35" s="94" customFormat="1" ht="13.8" thickBot="1" x14ac:dyDescent="0.3">
      <c r="B14" s="290"/>
      <c r="C14" s="95">
        <v>4</v>
      </c>
      <c r="D14" s="96" t="s">
        <v>394</v>
      </c>
      <c r="E14" s="97"/>
      <c r="F14" s="98" t="s">
        <v>420</v>
      </c>
      <c r="G14">
        <v>2021</v>
      </c>
      <c r="H14">
        <v>2020</v>
      </c>
      <c r="I14" s="96">
        <v>2019</v>
      </c>
      <c r="J14" s="96">
        <v>2016</v>
      </c>
      <c r="K14" s="96">
        <v>2015</v>
      </c>
      <c r="L14" s="96">
        <v>2014</v>
      </c>
      <c r="M14" s="96">
        <v>2013</v>
      </c>
      <c r="N14" s="96">
        <v>2012</v>
      </c>
      <c r="O14" s="96">
        <v>2011</v>
      </c>
      <c r="P14" s="96">
        <v>2010</v>
      </c>
      <c r="Q14" s="96">
        <v>2009</v>
      </c>
      <c r="R14" s="96">
        <v>2008</v>
      </c>
      <c r="S14" s="96">
        <v>2007</v>
      </c>
      <c r="T14" s="96">
        <v>2006</v>
      </c>
      <c r="U14" s="96">
        <v>2005</v>
      </c>
      <c r="V14" s="96">
        <v>2004</v>
      </c>
      <c r="W14" s="96">
        <v>2003</v>
      </c>
      <c r="X14" s="96">
        <v>2002</v>
      </c>
      <c r="Y14" s="96">
        <v>2001</v>
      </c>
      <c r="Z14" s="96">
        <v>2000</v>
      </c>
      <c r="AA14" s="96" t="s">
        <v>237</v>
      </c>
      <c r="AB14" s="98" t="s">
        <v>421</v>
      </c>
      <c r="AC14" s="98" t="s">
        <v>422</v>
      </c>
      <c r="AD14" s="98" t="s">
        <v>423</v>
      </c>
      <c r="AE14" s="125" t="s">
        <v>508</v>
      </c>
      <c r="AF14" s="126"/>
      <c r="AG14" s="126"/>
    </row>
    <row r="15" spans="2:35" ht="13.8" thickBot="1" x14ac:dyDescent="0.3"/>
    <row r="16" spans="2:35" x14ac:dyDescent="0.25">
      <c r="B16" s="288" t="s">
        <v>134</v>
      </c>
      <c r="C16" s="89">
        <f>Feuil1!$E$155</f>
        <v>2</v>
      </c>
      <c r="D16" s="9" t="s">
        <v>131</v>
      </c>
      <c r="E16" s="90"/>
      <c r="F16" s="9" t="str">
        <f>LOOKUP($C$16,$C$18:$C$21,F18:F21)</f>
        <v>AMENDMENT(S)</v>
      </c>
      <c r="G16" s="9" t="str">
        <f t="shared" ref="G16:W16" si="2">LOOKUP($C$16,$C$18:$C$21,G18:G21)</f>
        <v>Input data</v>
      </c>
      <c r="H16" s="9" t="str">
        <f t="shared" si="2"/>
        <v>(2 decimals)</v>
      </c>
      <c r="I16" s="9" t="str">
        <f t="shared" si="2"/>
        <v>Source of data</v>
      </c>
      <c r="J16" s="9" t="str">
        <f t="shared" si="2"/>
        <v>(Mandatory)</v>
      </c>
      <c r="K16" s="9" t="str">
        <f t="shared" si="2"/>
        <v>Hull :</v>
      </c>
      <c r="L16" s="9">
        <f t="shared" si="2"/>
        <v>0</v>
      </c>
      <c r="M16" s="9">
        <f t="shared" si="2"/>
        <v>0</v>
      </c>
      <c r="N16" s="9" t="str">
        <f t="shared" si="2"/>
        <v>Weight*</v>
      </c>
      <c r="O16" s="9" t="str">
        <f t="shared" si="2"/>
        <v>* Weight certificate required for all weight or overhangs amendment</v>
      </c>
      <c r="P16" s="9" t="str">
        <f t="shared" si="2"/>
        <v>Ballast</v>
      </c>
      <c r="Q16" s="9" t="str">
        <f t="shared" si="2"/>
        <v>Max beam</v>
      </c>
      <c r="R16" s="9" t="str">
        <f t="shared" si="2"/>
        <v>Draft</v>
      </c>
      <c r="S16" s="9" t="str">
        <f t="shared" si="2"/>
        <v>Bulb weight</v>
      </c>
      <c r="T16" s="9" t="str">
        <f t="shared" si="2"/>
        <v>Material in fin keel ? (IRC 19.6)</v>
      </c>
      <c r="U16" s="9" t="str">
        <f t="shared" si="2"/>
        <v>Lifting keel :</v>
      </c>
      <c r="V16" s="9" t="str">
        <f t="shared" si="2"/>
        <v>Draft board up :</v>
      </c>
      <c r="W16" s="9" t="str">
        <f t="shared" si="2"/>
        <v>Draft board down :</v>
      </c>
      <c r="X16" s="9"/>
      <c r="Y16" s="9"/>
      <c r="Z16" s="9"/>
      <c r="AA16" s="9"/>
      <c r="AB16" s="9"/>
      <c r="AC16" s="9"/>
      <c r="AD16" s="9"/>
      <c r="AE16" s="9"/>
      <c r="AF16" s="9"/>
    </row>
    <row r="17" spans="2:31" x14ac:dyDescent="0.25">
      <c r="B17" s="289"/>
      <c r="E17" s="91"/>
    </row>
    <row r="18" spans="2:31" x14ac:dyDescent="0.25">
      <c r="B18" s="289"/>
      <c r="C18" s="88">
        <v>1</v>
      </c>
      <c r="D18" t="s">
        <v>129</v>
      </c>
      <c r="E18" s="91"/>
      <c r="F18" s="4" t="s">
        <v>362</v>
      </c>
      <c r="G18" t="s">
        <v>26</v>
      </c>
      <c r="H18" t="s">
        <v>27</v>
      </c>
      <c r="I18" t="s">
        <v>28</v>
      </c>
      <c r="J18" t="s">
        <v>29</v>
      </c>
      <c r="K18" t="s">
        <v>11</v>
      </c>
      <c r="N18" t="s">
        <v>13</v>
      </c>
      <c r="O18" t="s">
        <v>14</v>
      </c>
      <c r="P18" t="s">
        <v>20</v>
      </c>
      <c r="Q18" t="s">
        <v>23</v>
      </c>
      <c r="R18" t="s">
        <v>24</v>
      </c>
      <c r="S18" t="s">
        <v>25</v>
      </c>
      <c r="T18" s="4" t="s">
        <v>400</v>
      </c>
      <c r="U18" s="4" t="s">
        <v>403</v>
      </c>
      <c r="V18" s="4" t="s">
        <v>408</v>
      </c>
      <c r="W18" s="4" t="s">
        <v>405</v>
      </c>
    </row>
    <row r="19" spans="2:31" x14ac:dyDescent="0.25">
      <c r="B19" s="289"/>
      <c r="C19" s="88">
        <v>2</v>
      </c>
      <c r="D19" t="s">
        <v>130</v>
      </c>
      <c r="E19" s="91"/>
      <c r="F19" s="4" t="s">
        <v>361</v>
      </c>
      <c r="G19" t="s">
        <v>93</v>
      </c>
      <c r="H19" t="s">
        <v>94</v>
      </c>
      <c r="I19" t="s">
        <v>95</v>
      </c>
      <c r="J19" s="4" t="s">
        <v>395</v>
      </c>
      <c r="K19" t="s">
        <v>96</v>
      </c>
      <c r="N19" t="s">
        <v>97</v>
      </c>
      <c r="O19" t="s">
        <v>98</v>
      </c>
      <c r="P19" t="s">
        <v>99</v>
      </c>
      <c r="Q19" t="s">
        <v>100</v>
      </c>
      <c r="R19" t="s">
        <v>101</v>
      </c>
      <c r="S19" t="s">
        <v>102</v>
      </c>
      <c r="T19" s="4" t="s">
        <v>401</v>
      </c>
      <c r="U19" s="4" t="s">
        <v>106</v>
      </c>
      <c r="V19" t="s">
        <v>103</v>
      </c>
      <c r="W19" t="s">
        <v>104</v>
      </c>
    </row>
    <row r="20" spans="2:31" x14ac:dyDescent="0.25">
      <c r="B20" s="289"/>
      <c r="C20" s="88">
        <v>3</v>
      </c>
      <c r="D20" t="s">
        <v>171</v>
      </c>
      <c r="E20" s="91"/>
      <c r="F20" s="93" t="s">
        <v>360</v>
      </c>
      <c r="G20" s="92" t="s">
        <v>187</v>
      </c>
      <c r="H20" s="92" t="s">
        <v>188</v>
      </c>
      <c r="I20" s="92" t="s">
        <v>189</v>
      </c>
      <c r="J20" s="92" t="s">
        <v>190</v>
      </c>
      <c r="K20" s="92" t="s">
        <v>191</v>
      </c>
      <c r="L20" s="92"/>
      <c r="M20" s="92"/>
      <c r="N20" s="92" t="s">
        <v>192</v>
      </c>
      <c r="O20" s="92" t="s">
        <v>193</v>
      </c>
      <c r="P20" s="92" t="s">
        <v>194</v>
      </c>
      <c r="Q20" s="92" t="s">
        <v>195</v>
      </c>
      <c r="R20" s="92" t="s">
        <v>196</v>
      </c>
      <c r="S20" s="92" t="s">
        <v>197</v>
      </c>
      <c r="T20" s="4" t="s">
        <v>402</v>
      </c>
      <c r="U20" s="92" t="s">
        <v>198</v>
      </c>
      <c r="V20" s="93" t="s">
        <v>407</v>
      </c>
      <c r="W20" s="93" t="s">
        <v>406</v>
      </c>
      <c r="AE20" s="4"/>
    </row>
    <row r="21" spans="2:31" s="94" customFormat="1" ht="15" thickBot="1" x14ac:dyDescent="0.3">
      <c r="B21" s="290"/>
      <c r="C21" s="95">
        <v>4</v>
      </c>
      <c r="D21" s="96" t="s">
        <v>394</v>
      </c>
      <c r="E21" s="97"/>
      <c r="F21" s="98" t="s">
        <v>424</v>
      </c>
      <c r="G21" s="98" t="s">
        <v>363</v>
      </c>
      <c r="H21" s="99" t="s">
        <v>425</v>
      </c>
      <c r="I21" s="99" t="s">
        <v>426</v>
      </c>
      <c r="J21" s="99" t="s">
        <v>427</v>
      </c>
      <c r="K21" s="96" t="s">
        <v>191</v>
      </c>
      <c r="L21" s="96"/>
      <c r="M21" s="96"/>
      <c r="N21" s="103" t="s">
        <v>396</v>
      </c>
      <c r="O21" s="99" t="s">
        <v>429</v>
      </c>
      <c r="P21" s="96" t="s">
        <v>397</v>
      </c>
      <c r="Q21" s="96" t="s">
        <v>398</v>
      </c>
      <c r="R21" s="96" t="s">
        <v>196</v>
      </c>
      <c r="S21" s="96" t="s">
        <v>399</v>
      </c>
      <c r="T21" s="96" t="s">
        <v>428</v>
      </c>
      <c r="U21" s="94" t="s">
        <v>404</v>
      </c>
      <c r="V21" s="96" t="s">
        <v>407</v>
      </c>
      <c r="W21" s="94" t="s">
        <v>406</v>
      </c>
    </row>
    <row r="22" spans="2:31" ht="13.8" thickBot="1" x14ac:dyDescent="0.3"/>
    <row r="23" spans="2:31" ht="12.75" customHeight="1" x14ac:dyDescent="0.25">
      <c r="B23" s="288" t="s">
        <v>146</v>
      </c>
      <c r="C23" s="89">
        <f>Feuil1!$E$155</f>
        <v>2</v>
      </c>
      <c r="D23" s="9" t="s">
        <v>131</v>
      </c>
      <c r="E23" s="90"/>
      <c r="F23" s="9" t="str">
        <f>LOOKUP($C$23,$C$25:$C$28,F25:F28)</f>
        <v>Rig :</v>
      </c>
      <c r="G23" s="9" t="str">
        <f t="shared" ref="G23:Z23" si="3">LOOKUP($C$23,$C$25:$C$28,G25:G28)</f>
        <v>Headsail :</v>
      </c>
      <c r="H23" s="9" t="str">
        <f t="shared" si="3"/>
        <v>**Please confirm HLUmax even if not changed from the previous certificate.</v>
      </c>
      <c r="I23" s="9" t="str">
        <f t="shared" si="3"/>
        <v>Calc HSA</v>
      </c>
      <c r="J23" s="9" t="str">
        <f t="shared" si="3"/>
        <v>Foot offset if &gt;7,5% HLP</v>
      </c>
      <c r="K23" s="9" t="str">
        <f t="shared" si="3"/>
        <v>Mainsail :</v>
      </c>
      <c r="L23" s="9">
        <f t="shared" si="3"/>
        <v>0</v>
      </c>
      <c r="M23" s="9">
        <f t="shared" si="3"/>
        <v>0</v>
      </c>
      <c r="N23" s="9" t="str">
        <f t="shared" si="3"/>
        <v>Spinnakers :</v>
      </c>
      <c r="O23" s="9" t="str">
        <f t="shared" si="3"/>
        <v>No. Of spinnaker aboard while racing</v>
      </c>
      <c r="P23" s="9" t="str">
        <f t="shared" si="3"/>
        <v>Spinnaker pole, bowsprit,etc…</v>
      </c>
      <c r="Q23" s="9" t="str">
        <f t="shared" si="3"/>
        <v>Symetric spinnaker :</v>
      </c>
      <c r="R23" s="9" t="str">
        <f t="shared" si="3"/>
        <v>or</v>
      </c>
      <c r="S23" s="9" t="str">
        <f t="shared" si="3"/>
        <v>calc SPA</v>
      </c>
      <c r="T23" s="9" t="str">
        <f t="shared" si="3"/>
        <v>Asymetric spinnaker :</v>
      </c>
      <c r="U23" s="9" t="str">
        <f t="shared" si="3"/>
        <v>Mizzen :</v>
      </c>
      <c r="V23" s="9" t="str">
        <f t="shared" si="3"/>
        <v>Foot offset if &gt;7,5% FLP</v>
      </c>
      <c r="W23" s="9" t="str">
        <f t="shared" si="3"/>
        <v>No. Of Flying Headsails aboard while racing</v>
      </c>
      <c r="X23" s="9" t="str">
        <f t="shared" si="3"/>
        <v>FSFL (measured as a spinnaker)</v>
      </c>
      <c r="Y23" s="9" t="str">
        <f t="shared" si="3"/>
        <v>FSHW (measured as a spinnaker)</v>
      </c>
      <c r="Z23" s="9" t="str">
        <f t="shared" si="3"/>
        <v>Flying Headsail:</v>
      </c>
    </row>
    <row r="24" spans="2:31" x14ac:dyDescent="0.25">
      <c r="B24" s="289"/>
      <c r="E24" s="91"/>
    </row>
    <row r="25" spans="2:31" x14ac:dyDescent="0.25">
      <c r="B25" s="289"/>
      <c r="C25" s="88">
        <v>1</v>
      </c>
      <c r="D25" t="s">
        <v>129</v>
      </c>
      <c r="E25" s="91"/>
      <c r="F25" s="4" t="s">
        <v>34</v>
      </c>
      <c r="G25" s="4" t="s">
        <v>135</v>
      </c>
      <c r="H25" s="4" t="s">
        <v>234</v>
      </c>
      <c r="I25" s="4" t="s">
        <v>40</v>
      </c>
      <c r="J25" s="4" t="s">
        <v>323</v>
      </c>
      <c r="K25" s="4" t="s">
        <v>136</v>
      </c>
      <c r="L25" s="4"/>
      <c r="M25" s="4"/>
      <c r="N25" s="4" t="s">
        <v>137</v>
      </c>
      <c r="O25" s="4" t="s">
        <v>337</v>
      </c>
      <c r="P25" s="4" t="s">
        <v>473</v>
      </c>
      <c r="Q25" s="4" t="s">
        <v>138</v>
      </c>
      <c r="R25" s="102" t="s">
        <v>49</v>
      </c>
      <c r="S25" s="4" t="s">
        <v>38</v>
      </c>
      <c r="T25" s="4" t="s">
        <v>139</v>
      </c>
      <c r="U25" s="4" t="s">
        <v>140</v>
      </c>
      <c r="V25" s="4" t="s">
        <v>326</v>
      </c>
      <c r="W25" s="4" t="s">
        <v>329</v>
      </c>
      <c r="X25" s="4" t="s">
        <v>291</v>
      </c>
      <c r="Y25" s="4" t="s">
        <v>292</v>
      </c>
      <c r="Z25" t="s">
        <v>285</v>
      </c>
    </row>
    <row r="26" spans="2:31" x14ac:dyDescent="0.25">
      <c r="B26" s="289"/>
      <c r="C26" s="88">
        <v>2</v>
      </c>
      <c r="D26" t="s">
        <v>130</v>
      </c>
      <c r="E26" s="91"/>
      <c r="F26" s="4" t="s">
        <v>105</v>
      </c>
      <c r="G26" t="s">
        <v>141</v>
      </c>
      <c r="H26" s="4" t="s">
        <v>235</v>
      </c>
      <c r="I26" s="4" t="s">
        <v>107</v>
      </c>
      <c r="J26" s="4" t="s">
        <v>324</v>
      </c>
      <c r="K26" s="4" t="s">
        <v>142</v>
      </c>
      <c r="L26" s="4"/>
      <c r="M26" s="4"/>
      <c r="N26" s="4" t="s">
        <v>137</v>
      </c>
      <c r="O26" s="4" t="s">
        <v>338</v>
      </c>
      <c r="P26" s="4" t="s">
        <v>474</v>
      </c>
      <c r="Q26" s="4" t="s">
        <v>143</v>
      </c>
      <c r="R26" s="4" t="s">
        <v>108</v>
      </c>
      <c r="S26" s="4" t="s">
        <v>109</v>
      </c>
      <c r="T26" t="s">
        <v>144</v>
      </c>
      <c r="U26" t="s">
        <v>145</v>
      </c>
      <c r="V26" s="4" t="s">
        <v>327</v>
      </c>
      <c r="W26" s="4" t="s">
        <v>331</v>
      </c>
      <c r="X26" s="4" t="s">
        <v>333</v>
      </c>
      <c r="Y26" s="4" t="s">
        <v>334</v>
      </c>
      <c r="Z26" t="s">
        <v>335</v>
      </c>
    </row>
    <row r="27" spans="2:31" x14ac:dyDescent="0.25">
      <c r="B27" s="289"/>
      <c r="C27" s="88">
        <v>3</v>
      </c>
      <c r="D27" t="s">
        <v>171</v>
      </c>
      <c r="E27" s="91"/>
      <c r="F27" s="93" t="s">
        <v>377</v>
      </c>
      <c r="G27" s="92" t="s">
        <v>199</v>
      </c>
      <c r="H27" s="92" t="s">
        <v>236</v>
      </c>
      <c r="I27" s="92" t="s">
        <v>200</v>
      </c>
      <c r="J27" s="93" t="s">
        <v>325</v>
      </c>
      <c r="K27" s="92" t="s">
        <v>201</v>
      </c>
      <c r="L27" s="92"/>
      <c r="M27" s="92"/>
      <c r="N27" s="93" t="s">
        <v>137</v>
      </c>
      <c r="O27" s="93" t="s">
        <v>274</v>
      </c>
      <c r="P27" s="93" t="s">
        <v>475</v>
      </c>
      <c r="Q27" s="92" t="s">
        <v>202</v>
      </c>
      <c r="R27" s="92" t="s">
        <v>203</v>
      </c>
      <c r="S27" s="92" t="s">
        <v>204</v>
      </c>
      <c r="T27" s="92" t="s">
        <v>205</v>
      </c>
      <c r="U27" s="92" t="s">
        <v>206</v>
      </c>
      <c r="V27" s="93" t="s">
        <v>328</v>
      </c>
      <c r="W27" s="93" t="s">
        <v>484</v>
      </c>
      <c r="X27" s="93" t="s">
        <v>482</v>
      </c>
      <c r="Y27" s="93" t="s">
        <v>483</v>
      </c>
      <c r="Z27" s="93" t="s">
        <v>481</v>
      </c>
    </row>
    <row r="28" spans="2:31" s="94" customFormat="1" ht="14.4" x14ac:dyDescent="0.25">
      <c r="B28" s="289"/>
      <c r="C28" s="95">
        <v>4</v>
      </c>
      <c r="D28" s="96" t="s">
        <v>394</v>
      </c>
      <c r="E28" s="104"/>
      <c r="F28" s="94" t="s">
        <v>378</v>
      </c>
      <c r="G28" s="94" t="s">
        <v>364</v>
      </c>
      <c r="H28" s="99" t="s">
        <v>430</v>
      </c>
      <c r="I28" s="105" t="s">
        <v>409</v>
      </c>
      <c r="J28" s="98" t="s">
        <v>431</v>
      </c>
      <c r="K28" s="94" t="s">
        <v>365</v>
      </c>
      <c r="N28" s="94" t="s">
        <v>366</v>
      </c>
      <c r="O28" s="94" t="s">
        <v>330</v>
      </c>
      <c r="P28" s="94" t="s">
        <v>476</v>
      </c>
      <c r="Q28" s="106" t="s">
        <v>368</v>
      </c>
      <c r="R28" s="94" t="s">
        <v>367</v>
      </c>
      <c r="S28" s="105" t="s">
        <v>410</v>
      </c>
      <c r="T28" s="107" t="s">
        <v>369</v>
      </c>
      <c r="U28" s="94" t="s">
        <v>372</v>
      </c>
      <c r="V28" s="98" t="s">
        <v>432</v>
      </c>
      <c r="W28" s="94" t="s">
        <v>332</v>
      </c>
      <c r="X28" s="94" t="s">
        <v>370</v>
      </c>
      <c r="Y28" s="94" t="s">
        <v>371</v>
      </c>
      <c r="Z28" s="94" t="s">
        <v>336</v>
      </c>
    </row>
    <row r="29" spans="2:31" ht="5.25" customHeight="1" x14ac:dyDescent="0.25">
      <c r="B29" s="289"/>
      <c r="D29" s="21"/>
      <c r="E29" s="3"/>
      <c r="F29" s="108"/>
      <c r="G29" s="108"/>
      <c r="H29" s="108"/>
      <c r="I29" s="109"/>
      <c r="J29" s="108"/>
      <c r="K29" s="108"/>
      <c r="L29" s="108"/>
      <c r="M29" s="108"/>
      <c r="N29" s="108"/>
      <c r="O29" s="21"/>
      <c r="P29" s="21"/>
      <c r="Q29" s="21"/>
      <c r="R29" s="21"/>
      <c r="S29" s="21"/>
      <c r="T29" s="21"/>
      <c r="U29" s="21"/>
    </row>
    <row r="30" spans="2:31" x14ac:dyDescent="0.25">
      <c r="B30" s="289"/>
      <c r="C30" s="89">
        <f>Feuil1!$E$155</f>
        <v>2</v>
      </c>
      <c r="D30" t="s">
        <v>131</v>
      </c>
      <c r="E30" s="91"/>
      <c r="F30" t="str">
        <f>LOOKUP($C$30,$C$32:$C$35,F32:F35)</f>
        <v>&lt;select from list&gt;</v>
      </c>
      <c r="G30" t="str">
        <f t="shared" ref="G30:N30" si="4">LOOKUP($C$30,$C$32:$C$35,G32:G35)</f>
        <v>No spinnaker pole nor bowsprit (Spi may be tacked on deck)</v>
      </c>
      <c r="H30" t="str">
        <f t="shared" si="4"/>
        <v>Bowsprit only</v>
      </c>
      <c r="I30" t="str">
        <f t="shared" si="4"/>
        <v>Spinnaker pole(s), NO bowsprit</v>
      </c>
      <c r="J30" t="str">
        <f t="shared" si="4"/>
        <v>Spinnaker pole(s) AND bowsprit</v>
      </c>
      <c r="K30" t="str">
        <f t="shared" si="4"/>
        <v>Articulating bowsprit</v>
      </c>
      <c r="L30" t="str">
        <f t="shared" si="4"/>
        <v>SPL (Spinnaker pole)</v>
      </c>
      <c r="M30" t="str">
        <f t="shared" si="4"/>
        <v>STL (Bowsprit or Spinnaker tacked on deck)</v>
      </c>
      <c r="N30" t="str">
        <f t="shared" si="4"/>
        <v>Whisker pole set to leeward</v>
      </c>
    </row>
    <row r="31" spans="2:31" x14ac:dyDescent="0.25">
      <c r="B31" s="289"/>
      <c r="E31" s="91"/>
      <c r="F31" s="4"/>
      <c r="G31" s="4"/>
      <c r="H31" s="4"/>
      <c r="I31" s="4"/>
      <c r="J31" s="4"/>
      <c r="K31" s="4"/>
      <c r="L31" s="4"/>
      <c r="M31" s="4"/>
      <c r="N31" s="4"/>
      <c r="W31" s="4"/>
    </row>
    <row r="32" spans="2:31" x14ac:dyDescent="0.25">
      <c r="B32" s="289"/>
      <c r="C32" s="88">
        <v>1</v>
      </c>
      <c r="D32" t="s">
        <v>129</v>
      </c>
      <c r="E32" s="91"/>
      <c r="F32" t="s">
        <v>60</v>
      </c>
      <c r="G32" s="4" t="s">
        <v>300</v>
      </c>
      <c r="H32" t="s">
        <v>59</v>
      </c>
      <c r="I32" s="4" t="s">
        <v>304</v>
      </c>
      <c r="J32" s="4" t="s">
        <v>309</v>
      </c>
      <c r="K32" t="s">
        <v>58</v>
      </c>
      <c r="L32" s="4" t="s">
        <v>299</v>
      </c>
      <c r="M32" s="4" t="s">
        <v>295</v>
      </c>
      <c r="N32" s="4" t="s">
        <v>478</v>
      </c>
      <c r="W32" s="4"/>
    </row>
    <row r="33" spans="2:23" x14ac:dyDescent="0.25">
      <c r="B33" s="289"/>
      <c r="C33" s="88">
        <v>2</v>
      </c>
      <c r="D33" t="s">
        <v>130</v>
      </c>
      <c r="E33" s="91"/>
      <c r="F33" t="s">
        <v>111</v>
      </c>
      <c r="G33" s="4" t="s">
        <v>373</v>
      </c>
      <c r="H33" s="4" t="s">
        <v>302</v>
      </c>
      <c r="I33" s="4" t="s">
        <v>305</v>
      </c>
      <c r="J33" s="4" t="s">
        <v>307</v>
      </c>
      <c r="K33" t="s">
        <v>110</v>
      </c>
      <c r="L33" s="4" t="s">
        <v>313</v>
      </c>
      <c r="M33" s="4" t="s">
        <v>315</v>
      </c>
      <c r="N33" s="4" t="s">
        <v>479</v>
      </c>
      <c r="W33" s="93"/>
    </row>
    <row r="34" spans="2:23" x14ac:dyDescent="0.25">
      <c r="B34" s="289"/>
      <c r="C34" s="88">
        <v>3</v>
      </c>
      <c r="D34" t="s">
        <v>171</v>
      </c>
      <c r="E34" s="91"/>
      <c r="F34" s="92" t="s">
        <v>186</v>
      </c>
      <c r="G34" s="93" t="s">
        <v>301</v>
      </c>
      <c r="H34" s="93" t="s">
        <v>278</v>
      </c>
      <c r="I34" s="93" t="s">
        <v>306</v>
      </c>
      <c r="J34" s="93" t="s">
        <v>308</v>
      </c>
      <c r="K34" s="92" t="s">
        <v>207</v>
      </c>
      <c r="L34" s="93" t="s">
        <v>314</v>
      </c>
      <c r="M34" s="93" t="s">
        <v>316</v>
      </c>
      <c r="N34" s="93" t="s">
        <v>480</v>
      </c>
      <c r="W34" s="94"/>
    </row>
    <row r="35" spans="2:23" s="94" customFormat="1" ht="13.8" thickBot="1" x14ac:dyDescent="0.3">
      <c r="B35" s="290"/>
      <c r="C35" s="95">
        <v>4</v>
      </c>
      <c r="D35" s="96" t="s">
        <v>394</v>
      </c>
      <c r="E35" s="97"/>
      <c r="F35" s="98" t="s">
        <v>420</v>
      </c>
      <c r="G35" s="110" t="s">
        <v>310</v>
      </c>
      <c r="H35" s="96" t="s">
        <v>303</v>
      </c>
      <c r="I35" s="96" t="s">
        <v>374</v>
      </c>
      <c r="J35" s="96" t="s">
        <v>375</v>
      </c>
      <c r="K35" s="96" t="s">
        <v>311</v>
      </c>
      <c r="L35" s="96" t="s">
        <v>376</v>
      </c>
      <c r="M35" s="96" t="s">
        <v>317</v>
      </c>
      <c r="N35" s="96" t="s">
        <v>312</v>
      </c>
      <c r="O35" s="96"/>
      <c r="P35" s="96"/>
      <c r="Q35" s="96"/>
      <c r="R35" s="96"/>
      <c r="S35" s="96"/>
      <c r="T35" s="96"/>
      <c r="U35" s="96"/>
    </row>
    <row r="36" spans="2:23" ht="13.8" thickBot="1" x14ac:dyDescent="0.3">
      <c r="F36" s="96"/>
      <c r="K36" s="4"/>
      <c r="L36" s="4"/>
      <c r="M36" s="4"/>
      <c r="N36" s="4"/>
    </row>
    <row r="37" spans="2:23" x14ac:dyDescent="0.25">
      <c r="B37" s="288" t="s">
        <v>147</v>
      </c>
      <c r="C37" s="89">
        <f>Feuil1!$E$155</f>
        <v>2</v>
      </c>
      <c r="D37" s="9" t="s">
        <v>131</v>
      </c>
      <c r="E37" s="90"/>
      <c r="F37" s="9" t="str">
        <f>LOOKUP($C$37,$C$39:$C$42,F39:F42)</f>
        <v>RACE CONFIGURATION AND ACCOMODATION LAYOUT</v>
      </c>
      <c r="G37" s="9" t="str">
        <f t="shared" ref="G37:R37" si="5">LOOKUP($C$37,$C$39:$C$42,G39:G42)</f>
        <v>Please note below if internal layout elements are removed or kept aboard while racing. In this second case, each item must be in normal position on board.
If the items below are different from the standard version, please specify in the box Additional Details.</v>
      </c>
      <c r="H37" s="9" t="str">
        <f t="shared" si="5"/>
        <v>Table removed?</v>
      </c>
      <c r="I37" s="9" t="str">
        <f t="shared" si="5"/>
        <v>Kitchen parts removed?</v>
      </c>
      <c r="J37" s="9" t="str">
        <f t="shared" si="5"/>
        <v>Door(s) removed?</v>
      </c>
      <c r="K37" s="9" t="str">
        <f t="shared" si="5"/>
        <v>Floorboard(s) removed?</v>
      </c>
      <c r="L37" s="9" t="str">
        <f t="shared" si="5"/>
        <v>Cushions removed?</v>
      </c>
      <c r="M37" s="9" t="str">
        <f t="shared" si="5"/>
        <v>Movable cockpit lockers removed?</v>
      </c>
      <c r="N37" s="9" t="str">
        <f t="shared" si="5"/>
        <v>Other items removed?</v>
      </c>
      <c r="O37" s="9" t="str">
        <f t="shared" si="5"/>
        <v>If yes how many?</v>
      </c>
      <c r="P37" s="9" t="str">
        <f t="shared" si="5"/>
        <v>&lt;select from list&gt;</v>
      </c>
      <c r="Q37" s="9" t="str">
        <f t="shared" si="5"/>
        <v>No</v>
      </c>
      <c r="R37" s="9" t="str">
        <f t="shared" si="5"/>
        <v>Yes</v>
      </c>
    </row>
    <row r="38" spans="2:23" x14ac:dyDescent="0.25">
      <c r="B38" s="289"/>
      <c r="E38" s="91"/>
      <c r="I38" s="111"/>
      <c r="J38" s="4"/>
      <c r="K38" s="4"/>
      <c r="L38" s="4"/>
    </row>
    <row r="39" spans="2:23" x14ac:dyDescent="0.25">
      <c r="B39" s="289"/>
      <c r="C39" s="88">
        <v>1</v>
      </c>
      <c r="D39" t="s">
        <v>129</v>
      </c>
      <c r="E39" s="91"/>
      <c r="F39" t="s">
        <v>73</v>
      </c>
      <c r="G39" s="65" t="s">
        <v>381</v>
      </c>
      <c r="H39" s="4" t="s">
        <v>74</v>
      </c>
      <c r="I39" s="4" t="s">
        <v>75</v>
      </c>
      <c r="J39" t="s">
        <v>76</v>
      </c>
      <c r="K39" t="s">
        <v>80</v>
      </c>
      <c r="L39" t="s">
        <v>77</v>
      </c>
      <c r="M39" s="4" t="s">
        <v>78</v>
      </c>
      <c r="N39" s="4" t="s">
        <v>79</v>
      </c>
      <c r="O39" s="4" t="s">
        <v>81</v>
      </c>
      <c r="P39" t="s">
        <v>60</v>
      </c>
      <c r="Q39" t="s">
        <v>64</v>
      </c>
      <c r="R39" t="s">
        <v>65</v>
      </c>
    </row>
    <row r="40" spans="2:23" ht="26.4" x14ac:dyDescent="0.25">
      <c r="B40" s="289"/>
      <c r="C40" s="88">
        <v>2</v>
      </c>
      <c r="D40" t="s">
        <v>130</v>
      </c>
      <c r="E40" s="91"/>
      <c r="F40" s="4" t="s">
        <v>379</v>
      </c>
      <c r="G40" s="65" t="s">
        <v>349</v>
      </c>
      <c r="H40" t="s">
        <v>122</v>
      </c>
      <c r="I40" s="4" t="s">
        <v>341</v>
      </c>
      <c r="J40" t="s">
        <v>123</v>
      </c>
      <c r="K40" t="s">
        <v>124</v>
      </c>
      <c r="L40" t="s">
        <v>125</v>
      </c>
      <c r="M40" s="4" t="s">
        <v>411</v>
      </c>
      <c r="N40" s="4" t="s">
        <v>126</v>
      </c>
      <c r="O40" s="4" t="s">
        <v>127</v>
      </c>
      <c r="P40" t="s">
        <v>111</v>
      </c>
      <c r="Q40" t="s">
        <v>112</v>
      </c>
      <c r="R40" t="s">
        <v>113</v>
      </c>
    </row>
    <row r="41" spans="2:23" ht="30.6" customHeight="1" x14ac:dyDescent="0.25">
      <c r="B41" s="289"/>
      <c r="C41" s="88">
        <v>3</v>
      </c>
      <c r="D41" t="s">
        <v>171</v>
      </c>
      <c r="E41" s="91"/>
      <c r="F41" s="92" t="s">
        <v>208</v>
      </c>
      <c r="G41" s="65" t="s">
        <v>209</v>
      </c>
      <c r="H41" s="93" t="s">
        <v>380</v>
      </c>
      <c r="I41" s="92" t="s">
        <v>210</v>
      </c>
      <c r="J41" s="92" t="s">
        <v>211</v>
      </c>
      <c r="K41" s="92" t="s">
        <v>212</v>
      </c>
      <c r="L41" s="92" t="s">
        <v>213</v>
      </c>
      <c r="M41" s="92" t="s">
        <v>214</v>
      </c>
      <c r="N41" s="92" t="s">
        <v>215</v>
      </c>
      <c r="O41" s="92" t="s">
        <v>216</v>
      </c>
      <c r="P41" s="92" t="s">
        <v>186</v>
      </c>
      <c r="Q41" s="92" t="s">
        <v>112</v>
      </c>
      <c r="R41" s="92" t="s">
        <v>217</v>
      </c>
    </row>
    <row r="42" spans="2:23" s="94" customFormat="1" ht="15" thickBot="1" x14ac:dyDescent="0.3">
      <c r="B42" s="290"/>
      <c r="C42" s="95">
        <v>4</v>
      </c>
      <c r="D42" s="96" t="s">
        <v>394</v>
      </c>
      <c r="E42" s="97"/>
      <c r="F42" s="110" t="s">
        <v>433</v>
      </c>
      <c r="G42" s="99" t="s">
        <v>434</v>
      </c>
      <c r="H42" s="99" t="s">
        <v>435</v>
      </c>
      <c r="I42" s="99" t="s">
        <v>442</v>
      </c>
      <c r="J42" s="99" t="s">
        <v>436</v>
      </c>
      <c r="K42" s="99" t="s">
        <v>437</v>
      </c>
      <c r="L42" s="99" t="s">
        <v>438</v>
      </c>
      <c r="M42" s="99" t="s">
        <v>439</v>
      </c>
      <c r="N42" s="99" t="s">
        <v>440</v>
      </c>
      <c r="O42" s="112" t="s">
        <v>441</v>
      </c>
      <c r="P42" s="98" t="s">
        <v>420</v>
      </c>
      <c r="Q42" s="96" t="s">
        <v>112</v>
      </c>
      <c r="R42" s="96" t="s">
        <v>217</v>
      </c>
    </row>
    <row r="43" spans="2:23" ht="13.8" thickBot="1" x14ac:dyDescent="0.3">
      <c r="F43" s="4"/>
    </row>
    <row r="44" spans="2:23" x14ac:dyDescent="0.25">
      <c r="B44" s="288" t="s">
        <v>149</v>
      </c>
      <c r="C44" s="89">
        <f>Feuil1!$E$155</f>
        <v>2</v>
      </c>
      <c r="D44" s="9" t="s">
        <v>131</v>
      </c>
      <c r="E44" s="90"/>
      <c r="F44" s="113" t="str">
        <f>LOOKUP($C$44,$C$46:$C$49,F46:F49)</f>
        <v xml:space="preserve">WARNING : </v>
      </c>
      <c r="G44" s="113" t="str">
        <f t="shared" ref="G44:R44" si="6">LOOKUP($C$44,$C$46:$C$49,G46:G49)</f>
        <v>If you have an Endorsed Certificate all data changes require measurments by an approved measurer.</v>
      </c>
      <c r="H44" s="113" t="str">
        <f t="shared" si="6"/>
        <v>Please answer to the 5 following questions :</v>
      </c>
      <c r="I44" s="113" t="str">
        <f t="shared" si="6"/>
        <v>1. Did you modify the hull?</v>
      </c>
      <c r="J44" s="113" t="str">
        <f t="shared" si="6"/>
        <v>2. Did you modify interior/accommodation?</v>
      </c>
      <c r="K44" s="113" t="str">
        <f t="shared" si="6"/>
        <v>3. Did you change/modify the keel or the keel bulb?</v>
      </c>
      <c r="L44" s="113" t="str">
        <f t="shared" si="6"/>
        <v>4. Did you modify the rig?</v>
      </c>
      <c r="M44" s="113" t="str">
        <f t="shared" si="6"/>
        <v>5. Did you modify/change the rudder(s)?</v>
      </c>
      <c r="N44" s="113" t="str">
        <f t="shared" si="6"/>
        <v>Additional details :</v>
      </c>
      <c r="O44" s="113" t="str">
        <f t="shared" si="6"/>
        <v>If yes give details:</v>
      </c>
      <c r="P44" s="113" t="str">
        <f t="shared" si="6"/>
        <v>&lt;select from list&gt;</v>
      </c>
      <c r="Q44" s="113" t="str">
        <f t="shared" si="6"/>
        <v>No</v>
      </c>
      <c r="R44" s="113" t="str">
        <f t="shared" si="6"/>
        <v>Yes</v>
      </c>
    </row>
    <row r="45" spans="2:23" x14ac:dyDescent="0.25">
      <c r="B45" s="289"/>
      <c r="E45" s="91"/>
      <c r="F45" s="10"/>
      <c r="K45" s="4"/>
      <c r="L45" s="4"/>
    </row>
    <row r="46" spans="2:23" x14ac:dyDescent="0.25">
      <c r="B46" s="289"/>
      <c r="C46" s="88">
        <v>1</v>
      </c>
      <c r="D46" t="s">
        <v>129</v>
      </c>
      <c r="E46" s="91"/>
      <c r="F46" s="10" t="s">
        <v>148</v>
      </c>
      <c r="G46" s="4" t="s">
        <v>384</v>
      </c>
      <c r="H46" t="s">
        <v>72</v>
      </c>
      <c r="I46" t="s">
        <v>67</v>
      </c>
      <c r="J46" t="s">
        <v>68</v>
      </c>
      <c r="K46" t="s">
        <v>69</v>
      </c>
      <c r="L46" t="s">
        <v>70</v>
      </c>
      <c r="M46" t="s">
        <v>71</v>
      </c>
      <c r="N46" t="s">
        <v>66</v>
      </c>
      <c r="O46" t="s">
        <v>62</v>
      </c>
      <c r="P46" t="s">
        <v>60</v>
      </c>
      <c r="Q46" t="s">
        <v>64</v>
      </c>
      <c r="R46" t="s">
        <v>65</v>
      </c>
    </row>
    <row r="47" spans="2:23" x14ac:dyDescent="0.25">
      <c r="B47" s="289"/>
      <c r="C47" s="88">
        <v>2</v>
      </c>
      <c r="D47" t="s">
        <v>130</v>
      </c>
      <c r="E47" s="91"/>
      <c r="F47" s="114" t="s">
        <v>150</v>
      </c>
      <c r="G47" s="4" t="s">
        <v>151</v>
      </c>
      <c r="H47" t="s">
        <v>114</v>
      </c>
      <c r="I47" t="s">
        <v>115</v>
      </c>
      <c r="J47" t="s">
        <v>117</v>
      </c>
      <c r="K47" t="s">
        <v>120</v>
      </c>
      <c r="L47" t="s">
        <v>118</v>
      </c>
      <c r="M47" t="s">
        <v>119</v>
      </c>
      <c r="N47" t="s">
        <v>121</v>
      </c>
      <c r="O47" t="s">
        <v>116</v>
      </c>
      <c r="P47" t="s">
        <v>111</v>
      </c>
      <c r="Q47" t="s">
        <v>112</v>
      </c>
      <c r="R47" t="s">
        <v>113</v>
      </c>
    </row>
    <row r="48" spans="2:23" x14ac:dyDescent="0.25">
      <c r="B48" s="289"/>
      <c r="C48" s="88">
        <v>3</v>
      </c>
      <c r="D48" t="s">
        <v>171</v>
      </c>
      <c r="E48" s="91"/>
      <c r="F48" s="93" t="s">
        <v>351</v>
      </c>
      <c r="G48" s="93" t="s">
        <v>383</v>
      </c>
      <c r="H48" s="92" t="s">
        <v>218</v>
      </c>
      <c r="I48" s="92" t="s">
        <v>219</v>
      </c>
      <c r="J48" s="92" t="s">
        <v>220</v>
      </c>
      <c r="K48" s="92" t="s">
        <v>221</v>
      </c>
      <c r="L48" s="92" t="s">
        <v>222</v>
      </c>
      <c r="M48" s="92" t="s">
        <v>223</v>
      </c>
      <c r="N48" s="92" t="s">
        <v>224</v>
      </c>
      <c r="O48" s="92" t="s">
        <v>225</v>
      </c>
      <c r="P48" s="92" t="s">
        <v>186</v>
      </c>
      <c r="Q48" s="92" t="s">
        <v>112</v>
      </c>
      <c r="R48" s="92" t="s">
        <v>217</v>
      </c>
    </row>
    <row r="49" spans="2:18" s="94" customFormat="1" ht="15" thickBot="1" x14ac:dyDescent="0.3">
      <c r="B49" s="290"/>
      <c r="C49" s="95">
        <v>4</v>
      </c>
      <c r="D49" s="96" t="s">
        <v>394</v>
      </c>
      <c r="E49" s="97"/>
      <c r="F49" s="115" t="s">
        <v>443</v>
      </c>
      <c r="G49" s="99" t="s">
        <v>444</v>
      </c>
      <c r="H49" s="99" t="s">
        <v>445</v>
      </c>
      <c r="I49" s="99" t="s">
        <v>446</v>
      </c>
      <c r="J49" s="99" t="s">
        <v>447</v>
      </c>
      <c r="K49" s="99" t="s">
        <v>448</v>
      </c>
      <c r="L49" s="99" t="s">
        <v>449</v>
      </c>
      <c r="M49" s="99" t="s">
        <v>450</v>
      </c>
      <c r="N49" s="99" t="s">
        <v>451</v>
      </c>
      <c r="O49" s="112" t="s">
        <v>452</v>
      </c>
      <c r="P49" s="96" t="s">
        <v>382</v>
      </c>
      <c r="Q49" s="96" t="s">
        <v>112</v>
      </c>
      <c r="R49" s="96" t="s">
        <v>217</v>
      </c>
    </row>
    <row r="50" spans="2:18" ht="13.8" thickBot="1" x14ac:dyDescent="0.3">
      <c r="F50" s="4"/>
      <c r="H50" s="4"/>
      <c r="I50" s="4"/>
      <c r="J50" s="4"/>
      <c r="K50" s="4"/>
      <c r="L50" s="4"/>
      <c r="M50" s="4"/>
      <c r="N50" s="4"/>
    </row>
    <row r="51" spans="2:18" x14ac:dyDescent="0.25">
      <c r="B51" s="288" t="s">
        <v>154</v>
      </c>
      <c r="C51" s="89">
        <f>Feuil1!$E$155</f>
        <v>2</v>
      </c>
      <c r="D51" s="9" t="s">
        <v>131</v>
      </c>
      <c r="E51" s="90"/>
      <c r="F51" s="9" t="str">
        <f>LOOKUP($C$51,$C$53:$C$56,F53:F56)</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G51" s="9" t="str">
        <f>LOOKUP($C$51,$C$53:$C$56,G53:G56)</f>
        <v>Read and accept:</v>
      </c>
      <c r="H51" s="9" t="str">
        <f>LOOKUP($C$51,$C$53:$C$56,H53:H56)</f>
        <v>I have read and accept the above</v>
      </c>
      <c r="I51" s="9" t="str">
        <f>LOOKUP($C$51,$C$53:$C$56,I53:I56)</f>
        <v>I do not accept the above</v>
      </c>
      <c r="J51" s="9" t="str">
        <f>LOOKUP($C$51,$C$53:$C$56,J53:J56)</f>
        <v>Name</v>
      </c>
    </row>
    <row r="52" spans="2:18" x14ac:dyDescent="0.25">
      <c r="B52" s="289"/>
      <c r="E52" s="91"/>
    </row>
    <row r="53" spans="2:18" x14ac:dyDescent="0.25">
      <c r="B53" s="289"/>
      <c r="C53" s="88">
        <v>1</v>
      </c>
      <c r="D53" t="s">
        <v>129</v>
      </c>
      <c r="E53" s="91"/>
      <c r="F53" s="4" t="s">
        <v>165</v>
      </c>
      <c r="G53" t="s">
        <v>164</v>
      </c>
      <c r="H53" t="s">
        <v>155</v>
      </c>
      <c r="I53" t="s">
        <v>156</v>
      </c>
      <c r="J53" t="s">
        <v>157</v>
      </c>
    </row>
    <row r="54" spans="2:18" x14ac:dyDescent="0.25">
      <c r="B54" s="289"/>
      <c r="C54" s="88">
        <v>2</v>
      </c>
      <c r="D54" t="s">
        <v>130</v>
      </c>
      <c r="E54" s="91"/>
      <c r="F54" s="4" t="s">
        <v>160</v>
      </c>
      <c r="G54" t="s">
        <v>163</v>
      </c>
      <c r="H54" s="4" t="s">
        <v>161</v>
      </c>
      <c r="I54" s="4" t="s">
        <v>162</v>
      </c>
      <c r="J54" t="s">
        <v>158</v>
      </c>
    </row>
    <row r="55" spans="2:18" x14ac:dyDescent="0.25">
      <c r="B55" s="289"/>
      <c r="C55" s="88">
        <v>3</v>
      </c>
      <c r="D55" t="s">
        <v>171</v>
      </c>
      <c r="E55" s="91"/>
      <c r="F55" s="92" t="s">
        <v>226</v>
      </c>
      <c r="G55" s="92" t="s">
        <v>227</v>
      </c>
      <c r="H55" s="92" t="s">
        <v>228</v>
      </c>
      <c r="I55" s="92" t="s">
        <v>229</v>
      </c>
      <c r="J55" s="92" t="s">
        <v>230</v>
      </c>
    </row>
    <row r="56" spans="2:18" s="94" customFormat="1" ht="28.2" thickBot="1" x14ac:dyDescent="0.3">
      <c r="B56" s="290"/>
      <c r="C56" s="95">
        <v>4</v>
      </c>
      <c r="D56" s="96" t="s">
        <v>394</v>
      </c>
      <c r="E56" s="97"/>
      <c r="F56" s="116" t="s">
        <v>453</v>
      </c>
      <c r="G56" s="99" t="s">
        <v>454</v>
      </c>
      <c r="H56" s="99" t="s">
        <v>455</v>
      </c>
      <c r="I56" s="112" t="s">
        <v>456</v>
      </c>
      <c r="J56" s="96" t="s">
        <v>392</v>
      </c>
    </row>
    <row r="57" spans="2:18" x14ac:dyDescent="0.25">
      <c r="B57" s="117" t="s">
        <v>282</v>
      </c>
    </row>
    <row r="58" spans="2:18" x14ac:dyDescent="0.25">
      <c r="B58" s="117"/>
    </row>
    <row r="59" spans="2:18" x14ac:dyDescent="0.25">
      <c r="C59" s="89">
        <f>Feuil1!$E$155</f>
        <v>2</v>
      </c>
      <c r="D59" s="9" t="s">
        <v>131</v>
      </c>
      <c r="F59" t="str">
        <f>LOOKUP($C$59,$C$61:$C$64,F61:F64)</f>
        <v>IRC 2019</v>
      </c>
      <c r="G59" t="str">
        <f>LOOKUP($C$59,$C$61:$C$64,G61:G64)</f>
        <v>NEW in 2020</v>
      </c>
      <c r="H59" t="str">
        <f t="shared" ref="H59:N59" si="7">LOOKUP($C$59,$C$61:$C$64,H61:H64)</f>
        <v>• IRC 21.6.1: number of spinnakers on board While Racing</v>
      </c>
      <c r="I59" t="str">
        <f t="shared" si="7"/>
        <v>IRC Rule 2019 adjusts the TCC according to the number of spinnakers on board While Racing, even if less than 3.</v>
      </c>
      <c r="J59" t="str">
        <f t="shared" si="7"/>
        <v>• IRC 21.1.6 b) : System(s) to adjust the forestay While Racing</v>
      </c>
      <c r="K59" t="str">
        <f t="shared" si="7"/>
        <v>However used or not While Racing, a boat fitted with or carrying on board system(s) to adjust the forestay While Racing shall declare this to the Rating Authority. This includes a system with the power system disconnected or removed from the boat.</v>
      </c>
      <c r="L59" t="str">
        <f t="shared" si="7"/>
        <v>How we use your information</v>
      </c>
      <c r="M59" t="str">
        <f t="shared" si="7"/>
        <v>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v>
      </c>
      <c r="N59" t="str">
        <f t="shared" si="7"/>
        <v>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v>
      </c>
    </row>
    <row r="61" spans="2:18" x14ac:dyDescent="0.25">
      <c r="C61" s="88">
        <v>1</v>
      </c>
      <c r="D61" t="s">
        <v>129</v>
      </c>
      <c r="F61" s="4" t="s">
        <v>283</v>
      </c>
      <c r="G61" s="4" t="s">
        <v>279</v>
      </c>
      <c r="H61" s="4" t="s">
        <v>260</v>
      </c>
      <c r="I61" s="64" t="s">
        <v>261</v>
      </c>
      <c r="J61" s="4" t="s">
        <v>263</v>
      </c>
      <c r="K61" s="4" t="s">
        <v>266</v>
      </c>
      <c r="L61" s="4" t="s">
        <v>271</v>
      </c>
      <c r="M61" s="4" t="s">
        <v>498</v>
      </c>
      <c r="N61" s="4" t="s">
        <v>501</v>
      </c>
    </row>
    <row r="62" spans="2:18" x14ac:dyDescent="0.25">
      <c r="C62" s="88">
        <v>2</v>
      </c>
      <c r="D62" t="s">
        <v>130</v>
      </c>
      <c r="F62" s="4" t="s">
        <v>283</v>
      </c>
      <c r="G62" s="4" t="s">
        <v>280</v>
      </c>
      <c r="H62" s="4" t="s">
        <v>258</v>
      </c>
      <c r="I62" s="4" t="s">
        <v>262</v>
      </c>
      <c r="J62" s="4" t="s">
        <v>264</v>
      </c>
      <c r="K62" s="4" t="s">
        <v>267</v>
      </c>
      <c r="L62" s="4" t="s">
        <v>273</v>
      </c>
      <c r="M62" s="4" t="s">
        <v>499</v>
      </c>
      <c r="N62" s="4" t="s">
        <v>502</v>
      </c>
    </row>
    <row r="63" spans="2:18" x14ac:dyDescent="0.25">
      <c r="C63" s="88">
        <v>3</v>
      </c>
      <c r="D63" t="s">
        <v>171</v>
      </c>
      <c r="F63" s="4" t="s">
        <v>283</v>
      </c>
      <c r="G63" s="4" t="s">
        <v>281</v>
      </c>
      <c r="H63" s="4" t="s">
        <v>259</v>
      </c>
      <c r="I63" s="4" t="s">
        <v>277</v>
      </c>
      <c r="J63" s="4" t="s">
        <v>265</v>
      </c>
      <c r="K63" t="s">
        <v>275</v>
      </c>
      <c r="L63" s="4" t="s">
        <v>272</v>
      </c>
      <c r="M63" s="4" t="s">
        <v>500</v>
      </c>
      <c r="N63" s="4" t="s">
        <v>503</v>
      </c>
    </row>
    <row r="64" spans="2:18" s="94" customFormat="1" ht="43.2" x14ac:dyDescent="0.25">
      <c r="C64" s="95">
        <v>4</v>
      </c>
      <c r="D64" s="96" t="s">
        <v>394</v>
      </c>
      <c r="E64" s="97"/>
      <c r="F64" s="110" t="s">
        <v>297</v>
      </c>
      <c r="G64" s="99" t="s">
        <v>298</v>
      </c>
      <c r="H64" s="99"/>
      <c r="I64" s="99"/>
      <c r="J64" s="99"/>
      <c r="K64" s="99"/>
      <c r="L64" s="99" t="s">
        <v>469</v>
      </c>
      <c r="M64" s="99" t="s">
        <v>470</v>
      </c>
      <c r="N64" s="99" t="s">
        <v>471</v>
      </c>
      <c r="O64" s="112"/>
      <c r="P64" s="98"/>
      <c r="Q64" s="96"/>
      <c r="R64" s="96"/>
    </row>
    <row r="66" spans="2:12" x14ac:dyDescent="0.25">
      <c r="B66" s="118" t="s">
        <v>296</v>
      </c>
    </row>
    <row r="67" spans="2:12" x14ac:dyDescent="0.25">
      <c r="B67" s="119"/>
      <c r="C67" s="89">
        <f>Feuil1!$E$155</f>
        <v>2</v>
      </c>
      <c r="D67" s="9" t="s">
        <v>131</v>
      </c>
      <c r="F67" t="str">
        <f>LOOKUP($C$67,$C$69:$C$72,F69:F72)</f>
        <v>NEW since 2021</v>
      </c>
    </row>
    <row r="68" spans="2:12" x14ac:dyDescent="0.25">
      <c r="B68" s="119"/>
    </row>
    <row r="69" spans="2:12" x14ac:dyDescent="0.25">
      <c r="B69" s="119"/>
      <c r="C69" s="88">
        <v>1</v>
      </c>
      <c r="D69" t="s">
        <v>129</v>
      </c>
      <c r="F69" s="4" t="s">
        <v>489</v>
      </c>
    </row>
    <row r="70" spans="2:12" x14ac:dyDescent="0.25">
      <c r="B70" s="119"/>
      <c r="C70" s="88">
        <v>2</v>
      </c>
      <c r="D70" t="s">
        <v>130</v>
      </c>
      <c r="F70" s="4" t="s">
        <v>490</v>
      </c>
    </row>
    <row r="71" spans="2:12" x14ac:dyDescent="0.25">
      <c r="B71" s="119"/>
      <c r="C71" s="88">
        <v>3</v>
      </c>
      <c r="D71" t="s">
        <v>171</v>
      </c>
      <c r="F71" s="4" t="s">
        <v>491</v>
      </c>
    </row>
    <row r="72" spans="2:12" x14ac:dyDescent="0.25">
      <c r="B72" s="120"/>
      <c r="C72" s="95">
        <v>4</v>
      </c>
      <c r="D72" s="96" t="s">
        <v>394</v>
      </c>
      <c r="E72" s="94"/>
      <c r="F72" s="94" t="s">
        <v>284</v>
      </c>
    </row>
    <row r="73" spans="2:12" ht="13.8" thickBot="1" x14ac:dyDescent="0.3">
      <c r="B73" s="119"/>
    </row>
    <row r="74" spans="2:12" ht="13.2" customHeight="1" x14ac:dyDescent="0.25">
      <c r="B74" s="285" t="s">
        <v>256</v>
      </c>
      <c r="C74" s="89">
        <f>Feuil1!$E$155</f>
        <v>2</v>
      </c>
      <c r="D74" s="9" t="s">
        <v>131</v>
      </c>
      <c r="E74" s="90"/>
      <c r="F74" s="9" t="str">
        <f>LOOKUP($C$74,$C$76:$C$79,F76:F79)</f>
        <v>Boats with lifting appendages</v>
      </c>
      <c r="G74" s="9" t="str">
        <f t="shared" ref="G74:L74" si="8">LOOKUP($C$74,$C$76:$C$79,G76:G79)</f>
        <v>Is the boat fitted with appendage(s) that create lift?</v>
      </c>
      <c r="H74" s="9" t="str">
        <f t="shared" si="8"/>
        <v>&lt;select from list&gt;</v>
      </c>
      <c r="I74" s="9" t="str">
        <f t="shared" si="8"/>
        <v>Yes</v>
      </c>
      <c r="J74" s="9" t="str">
        <f t="shared" si="8"/>
        <v>No</v>
      </c>
      <c r="K74" s="9" t="str">
        <f>LOOKUP($C$74,$C$76:$C$79,K76:K79)</f>
        <v>If yes, your Rating Authority will contact you further more information and measurements details</v>
      </c>
      <c r="L74" s="9" t="str">
        <f t="shared" si="8"/>
        <v>See IRC Rule - Appendix F</v>
      </c>
    </row>
    <row r="75" spans="2:12" x14ac:dyDescent="0.25">
      <c r="B75" s="286"/>
      <c r="E75" s="91"/>
    </row>
    <row r="76" spans="2:12" x14ac:dyDescent="0.25">
      <c r="B76" s="286"/>
      <c r="C76" s="88">
        <v>1</v>
      </c>
      <c r="D76" t="s">
        <v>129</v>
      </c>
      <c r="E76" s="91"/>
      <c r="F76" s="4" t="s">
        <v>342</v>
      </c>
      <c r="G76" s="4" t="s">
        <v>350</v>
      </c>
      <c r="H76" t="s">
        <v>60</v>
      </c>
      <c r="I76" t="s">
        <v>65</v>
      </c>
      <c r="J76" t="s">
        <v>64</v>
      </c>
      <c r="K76" t="s">
        <v>257</v>
      </c>
      <c r="L76" s="4" t="s">
        <v>485</v>
      </c>
    </row>
    <row r="77" spans="2:12" x14ac:dyDescent="0.25">
      <c r="B77" s="286"/>
      <c r="C77" s="88">
        <v>2</v>
      </c>
      <c r="D77" t="s">
        <v>130</v>
      </c>
      <c r="E77" s="91"/>
      <c r="F77" s="4" t="s">
        <v>343</v>
      </c>
      <c r="G77" s="4" t="s">
        <v>412</v>
      </c>
      <c r="H77" t="s">
        <v>111</v>
      </c>
      <c r="I77" t="s">
        <v>113</v>
      </c>
      <c r="J77" t="s">
        <v>112</v>
      </c>
      <c r="K77" s="4" t="s">
        <v>344</v>
      </c>
      <c r="L77" s="4" t="s">
        <v>486</v>
      </c>
    </row>
    <row r="78" spans="2:12" x14ac:dyDescent="0.25">
      <c r="B78" s="286"/>
      <c r="C78" s="88">
        <v>3</v>
      </c>
      <c r="D78" t="s">
        <v>171</v>
      </c>
      <c r="E78" s="91"/>
      <c r="F78" s="121" t="s">
        <v>393</v>
      </c>
      <c r="G78" s="122" t="s">
        <v>413</v>
      </c>
      <c r="H78" s="92" t="s">
        <v>186</v>
      </c>
      <c r="I78" s="92" t="s">
        <v>217</v>
      </c>
      <c r="J78" s="92" t="s">
        <v>112</v>
      </c>
      <c r="K78" s="123" t="s">
        <v>276</v>
      </c>
      <c r="L78" s="4" t="s">
        <v>487</v>
      </c>
    </row>
    <row r="79" spans="2:12" s="94" customFormat="1" ht="15" thickBot="1" x14ac:dyDescent="0.3">
      <c r="B79" s="287"/>
      <c r="C79" s="95">
        <v>4</v>
      </c>
      <c r="D79" s="96" t="s">
        <v>394</v>
      </c>
      <c r="E79" s="96"/>
      <c r="F79" s="98" t="s">
        <v>457</v>
      </c>
      <c r="G79" s="99" t="s">
        <v>458</v>
      </c>
      <c r="H79" s="99" t="s">
        <v>459</v>
      </c>
      <c r="I79" s="94" t="s">
        <v>217</v>
      </c>
      <c r="J79" s="96" t="s">
        <v>112</v>
      </c>
      <c r="K79" s="124" t="s">
        <v>460</v>
      </c>
      <c r="L79" s="124" t="s">
        <v>488</v>
      </c>
    </row>
    <row r="80" spans="2:12" x14ac:dyDescent="0.25">
      <c r="B80" s="119"/>
    </row>
    <row r="81" spans="2:7" ht="13.8" thickBot="1" x14ac:dyDescent="0.3">
      <c r="B81" s="119"/>
    </row>
    <row r="82" spans="2:7" x14ac:dyDescent="0.25">
      <c r="B82" s="285" t="s">
        <v>352</v>
      </c>
      <c r="C82" s="89">
        <f>Feuil1!$E$155</f>
        <v>2</v>
      </c>
      <c r="D82" s="9" t="s">
        <v>131</v>
      </c>
      <c r="F82" t="str">
        <f>LOOKUP($C$82,$C$84:$C$87,F84:F87)</f>
        <v>Calc FSA</v>
      </c>
      <c r="G82" t="str">
        <f>LOOKUP($C$82,$C$84:$C$87,G84:G87)</f>
        <v>Calc STLFHmax</v>
      </c>
    </row>
    <row r="83" spans="2:7" x14ac:dyDescent="0.25">
      <c r="B83" s="286"/>
    </row>
    <row r="84" spans="2:7" x14ac:dyDescent="0.25">
      <c r="B84" s="286"/>
      <c r="C84" s="88">
        <v>1</v>
      </c>
      <c r="D84" t="s">
        <v>129</v>
      </c>
      <c r="F84" s="4" t="s">
        <v>293</v>
      </c>
      <c r="G84" s="4" t="s">
        <v>294</v>
      </c>
    </row>
    <row r="85" spans="2:7" x14ac:dyDescent="0.25">
      <c r="B85" s="286"/>
      <c r="C85" s="88">
        <v>2</v>
      </c>
      <c r="D85" t="s">
        <v>130</v>
      </c>
      <c r="F85" s="4" t="s">
        <v>345</v>
      </c>
      <c r="G85" s="4" t="s">
        <v>347</v>
      </c>
    </row>
    <row r="86" spans="2:7" x14ac:dyDescent="0.25">
      <c r="B86" s="286"/>
      <c r="C86" s="88">
        <v>3</v>
      </c>
      <c r="D86" t="s">
        <v>171</v>
      </c>
      <c r="F86" s="93" t="s">
        <v>346</v>
      </c>
      <c r="G86" s="4" t="s">
        <v>348</v>
      </c>
    </row>
    <row r="87" spans="2:7" ht="13.8" thickBot="1" x14ac:dyDescent="0.3">
      <c r="B87" s="287"/>
      <c r="C87" s="95">
        <v>4</v>
      </c>
      <c r="D87" s="96" t="s">
        <v>394</v>
      </c>
      <c r="E87" s="96"/>
      <c r="F87" s="94" t="s">
        <v>385</v>
      </c>
      <c r="G87" s="94" t="s">
        <v>386</v>
      </c>
    </row>
    <row r="88" spans="2:7" x14ac:dyDescent="0.25">
      <c r="B88" s="119"/>
    </row>
    <row r="89" spans="2:7" x14ac:dyDescent="0.25">
      <c r="B89" s="119"/>
      <c r="C89" s="88">
        <v>4</v>
      </c>
      <c r="D89" s="9" t="s">
        <v>131</v>
      </c>
      <c r="F89" t="str">
        <f>LOOKUP($C$82,$C$84:$C$87,F91:F94)</f>
        <v>IRC2021 - Definitions: FSHW&lt;62.5%FSFL = This sail is not a Flying Headsail!</v>
      </c>
      <c r="G89" t="str">
        <f>LOOKUP($C$82,$C$84:$C$87,G91:G94)</f>
        <v>IRC2021 - Definitions: ASHW&lt;75%ASFL = This sail is not a spinnaker!</v>
      </c>
    </row>
    <row r="90" spans="2:7" x14ac:dyDescent="0.25">
      <c r="B90" s="119"/>
    </row>
    <row r="91" spans="2:7" x14ac:dyDescent="0.25">
      <c r="B91" s="119"/>
      <c r="C91" s="88">
        <v>1</v>
      </c>
      <c r="D91" t="s">
        <v>129</v>
      </c>
      <c r="F91" s="4" t="s">
        <v>461</v>
      </c>
      <c r="G91" s="4" t="s">
        <v>465</v>
      </c>
    </row>
    <row r="92" spans="2:7" x14ac:dyDescent="0.25">
      <c r="B92" s="119"/>
      <c r="C92" s="88">
        <v>2</v>
      </c>
      <c r="D92" t="s">
        <v>130</v>
      </c>
      <c r="F92" s="4" t="s">
        <v>462</v>
      </c>
      <c r="G92" s="4" t="s">
        <v>466</v>
      </c>
    </row>
    <row r="93" spans="2:7" x14ac:dyDescent="0.25">
      <c r="B93" s="119"/>
      <c r="C93" s="88">
        <v>3</v>
      </c>
      <c r="D93" t="s">
        <v>171</v>
      </c>
      <c r="F93" s="4" t="s">
        <v>463</v>
      </c>
      <c r="G93" s="4" t="s">
        <v>467</v>
      </c>
    </row>
    <row r="94" spans="2:7" x14ac:dyDescent="0.25">
      <c r="B94" s="119"/>
      <c r="C94" s="88">
        <v>4</v>
      </c>
      <c r="D94" s="96" t="s">
        <v>394</v>
      </c>
      <c r="F94" s="94" t="s">
        <v>464</v>
      </c>
      <c r="G94" s="94" t="s">
        <v>468</v>
      </c>
    </row>
  </sheetData>
  <sheetProtection algorithmName="SHA-512" hashValue="CwPtpvBuDV6xRc5ms+TKnn1OlIGxyc4OEXqFWJMavwHYEAc9aCdJH+LrlXt1eUGmuTX5KVpu7vWWMqFKJ0FRLQ==" saltValue="uOHUB0drtxWHgn2jf2FchA==" spinCount="100000" sheet="1" selectLockedCells="1" selectUnlockedCells="1"/>
  <mergeCells count="8">
    <mergeCell ref="B82:B87"/>
    <mergeCell ref="B74:B79"/>
    <mergeCell ref="B51:B56"/>
    <mergeCell ref="B2:B14"/>
    <mergeCell ref="B23:B35"/>
    <mergeCell ref="B37:B42"/>
    <mergeCell ref="B44:B49"/>
    <mergeCell ref="B16:B21"/>
  </mergeCells>
  <phoneticPr fontId="3" type="noConversion"/>
  <dataValidations disablePrompts="1" count="1">
    <dataValidation type="list" allowBlank="1" showInputMessage="1" showErrorMessage="1" sqref="K45 I26" xr:uid="{DF89310F-7366-4D60-97AB-C4A8AED444C0}">
      <formula1>$X$15:$X$22</formula1>
    </dataValidation>
  </dataValidations>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D41187-E12C-4C1C-98D2-1CE961079AA0}">
  <ds:schemaRefs>
    <ds:schemaRef ds:uri="http://schemas.microsoft.com/sharepoint/v3/contenttype/forms"/>
  </ds:schemaRefs>
</ds:datastoreItem>
</file>

<file path=customXml/itemProps2.xml><?xml version="1.0" encoding="utf-8"?>
<ds:datastoreItem xmlns:ds="http://schemas.openxmlformats.org/officeDocument/2006/customXml" ds:itemID="{6242D78E-DECC-45B3-B027-E493C524B099}">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customXml/itemProps3.xml><?xml version="1.0" encoding="utf-8"?>
<ds:datastoreItem xmlns:ds="http://schemas.openxmlformats.org/officeDocument/2006/customXml" ds:itemID="{EED6FFE2-5388-4A4D-BE2E-5EAC2E07D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2017-01-03T07:54:32Z</cp:lastPrinted>
  <dcterms:created xsi:type="dcterms:W3CDTF">2014-08-14T09:41:55Z</dcterms:created>
  <dcterms:modified xsi:type="dcterms:W3CDTF">2026-01-06T10:25:18Z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