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yarış 1" sheetId="1" r:id="rId1"/>
    <sheet name="düz 1" sheetId="2" r:id="rId2"/>
    <sheet name="yarış 2" sheetId="3" r:id="rId3"/>
    <sheet name="düz 2" sheetId="4" r:id="rId4"/>
    <sheet name="sonuç" sheetId="5" r:id="rId5"/>
    <sheet name="sonuç düz" sheetId="6" r:id="rId6"/>
  </sheets>
  <definedNames/>
  <calcPr fullCalcOnLoad="1"/>
</workbook>
</file>

<file path=xl/sharedStrings.xml><?xml version="1.0" encoding="utf-8"?>
<sst xmlns="http://schemas.openxmlformats.org/spreadsheetml/2006/main" count="810" uniqueCount="122">
  <si>
    <t>Start Saati :</t>
  </si>
  <si>
    <t>YELKEN</t>
  </si>
  <si>
    <t>TEKNE ADI</t>
  </si>
  <si>
    <t xml:space="preserve">TEKNE TİPİ </t>
  </si>
  <si>
    <t>SAHİBİ / SORUMLU KİŞİ</t>
  </si>
  <si>
    <t>Finiş</t>
  </si>
  <si>
    <t>Geçen</t>
  </si>
  <si>
    <t>TCC</t>
  </si>
  <si>
    <t>GEÇİCİ SONUÇ</t>
  </si>
  <si>
    <t>SONUÇ</t>
  </si>
  <si>
    <t>NO</t>
  </si>
  <si>
    <t>Saati</t>
  </si>
  <si>
    <t>Süre</t>
  </si>
  <si>
    <t>Düz. Süre</t>
  </si>
  <si>
    <t>Sıra</t>
  </si>
  <si>
    <t>Puan</t>
  </si>
  <si>
    <t>MELGES 32</t>
  </si>
  <si>
    <t>MAT 12</t>
  </si>
  <si>
    <t>KAAN ÖZGÖNENÇ</t>
  </si>
  <si>
    <t>YARIŞ KOMİTESİ BAŞKANI</t>
  </si>
  <si>
    <t>DESTEK (BORDO)</t>
  </si>
  <si>
    <t>TCF</t>
  </si>
  <si>
    <t>YARIŞ 1 (DÜZELTİLMİŞ ZAMAN)</t>
  </si>
  <si>
    <t>YARIŞ 2 (DÜZELTİLMİŞ ZAMAN)</t>
  </si>
  <si>
    <t>YARIŞ 1</t>
  </si>
  <si>
    <t>YARIŞ 2</t>
  </si>
  <si>
    <t>YARIŞ 3</t>
  </si>
  <si>
    <t>TOPLAM</t>
  </si>
  <si>
    <t>TARGAN HAZARHUN</t>
  </si>
  <si>
    <t>FIRST 44.7</t>
  </si>
  <si>
    <t>J 105</t>
  </si>
  <si>
    <t>ALLEGRO</t>
  </si>
  <si>
    <t>YARIŞ SEKRETERLİĞİ:</t>
  </si>
  <si>
    <t>BORDA</t>
  </si>
  <si>
    <t>SINIF</t>
  </si>
  <si>
    <t>ONE TONNER</t>
  </si>
  <si>
    <t>AYDIN YURDUM</t>
  </si>
  <si>
    <t>CADI</t>
  </si>
  <si>
    <t>LAT 94</t>
  </si>
  <si>
    <t>LETTLAND</t>
  </si>
  <si>
    <t>FIRST 36.7</t>
  </si>
  <si>
    <t>GİZMO</t>
  </si>
  <si>
    <t>OCEANIS 393</t>
  </si>
  <si>
    <t>DEHLER 33</t>
  </si>
  <si>
    <t>OZAN AKBOYUN</t>
  </si>
  <si>
    <t>BORDO 3</t>
  </si>
  <si>
    <t xml:space="preserve">SINIF </t>
  </si>
  <si>
    <t>AMERİCAN EXPRESS SAILING REGATTA GÖCEK CUP 2013</t>
  </si>
  <si>
    <t xml:space="preserve">7 EYLÜL 2013 - YARIŞ 1 </t>
  </si>
  <si>
    <t>7 EYLÜL 2013</t>
  </si>
  <si>
    <t>AMERİCAN EXPRESS SAILING REGATTA GÖCEK CUP 2013 SONUÇ PUAN TABLOSU</t>
  </si>
  <si>
    <t>7 - 8 EYLÜL 2013</t>
  </si>
  <si>
    <t>AMERİCAN EXPRESS SAILING REGATTA GÖCEK CUP 2013 DÜZELTİLMİŞ ZAMAN SONUÇ PUAN TABLOSU</t>
  </si>
  <si>
    <t xml:space="preserve">                 7 - 8 EYLÜL 2013</t>
  </si>
  <si>
    <t>SARI 10</t>
  </si>
  <si>
    <t>FARR 40</t>
  </si>
  <si>
    <t>SARI 11</t>
  </si>
  <si>
    <t>BOREAS</t>
  </si>
  <si>
    <t>SARI 12</t>
  </si>
  <si>
    <t>FLYING BOX-LEMON ARKAS</t>
  </si>
  <si>
    <t>LEMON SAILING/PAMİR SEZENER</t>
  </si>
  <si>
    <t>SARI 13</t>
  </si>
  <si>
    <t>UKA UKA</t>
  </si>
  <si>
    <t>SARI 14</t>
  </si>
  <si>
    <t>FENERBAHÇE SPOR KULÜBÜ/OĞUZ AYAN</t>
  </si>
  <si>
    <t>SARI 15</t>
  </si>
  <si>
    <t>RUS 2790</t>
  </si>
  <si>
    <t>COURRIER DU COEUR</t>
  </si>
  <si>
    <t>ANDREY ARBUZOV</t>
  </si>
  <si>
    <t>GARANTİ SAILING - FB LEMON</t>
  </si>
  <si>
    <t>YEŞİL 1</t>
  </si>
  <si>
    <t>TAG HEUER GOBLIN</t>
  </si>
  <si>
    <t>YEŞİL 3</t>
  </si>
  <si>
    <t>ESHQUIA</t>
  </si>
  <si>
    <t>FIRST 40.7</t>
  </si>
  <si>
    <t>ERSAN BAYRAKTAR</t>
  </si>
  <si>
    <t>YEŞİL 4</t>
  </si>
  <si>
    <t>FIRST LADY</t>
  </si>
  <si>
    <t>MUSTAFA GENÇASLAN</t>
  </si>
  <si>
    <t>YEŞİL 5</t>
  </si>
  <si>
    <t>IGORS BUKOVSKİS</t>
  </si>
  <si>
    <t>YEŞİL 6</t>
  </si>
  <si>
    <t>SİNAN TARA/ALP DOĞUOĞLU</t>
  </si>
  <si>
    <t>IRC 1 (SARI) - [TCC 1,100 ve üzeri]</t>
  </si>
  <si>
    <t>IRC 2  (YEŞİL) - [TCC 1,099 - 1,000 arası]</t>
  </si>
  <si>
    <t>IRC 3 (LACİVERT) - [TCC 0,999 ve altı]</t>
  </si>
  <si>
    <t>LACİ. 22</t>
  </si>
  <si>
    <t>JOCK BLAIR</t>
  </si>
  <si>
    <t>LACİ. 23</t>
  </si>
  <si>
    <t>DOĞA SERHAN AKALIN</t>
  </si>
  <si>
    <t>LACİ. 24</t>
  </si>
  <si>
    <t>E 1303</t>
  </si>
  <si>
    <t>PENOLA</t>
  </si>
  <si>
    <t>PROTOTYPE</t>
  </si>
  <si>
    <t>NIGEL DEAN</t>
  </si>
  <si>
    <t>LACİ. 25</t>
  </si>
  <si>
    <t>SOMAHOLDİNG KARYA 10</t>
  </si>
  <si>
    <t>COMET 1050</t>
  </si>
  <si>
    <t>BUDGETSAILING/MUSTAFA YİĞİT</t>
  </si>
  <si>
    <t>BORDO 5</t>
  </si>
  <si>
    <t>SEDA</t>
  </si>
  <si>
    <t>ENES ÇAYLAK</t>
  </si>
  <si>
    <t>IRC 1 - IRC 2 - IRC 3</t>
  </si>
  <si>
    <t>FB SPOR KULÜBÜ/OĞUZ AYAN</t>
  </si>
  <si>
    <t xml:space="preserve">7 EYLÜL 2013 - YARIŞ 2 </t>
  </si>
  <si>
    <t>BABY BELUGA</t>
  </si>
  <si>
    <t>GBR1640R</t>
  </si>
  <si>
    <t>FIN 313</t>
  </si>
  <si>
    <t>GBR1267L</t>
  </si>
  <si>
    <t>DNC</t>
  </si>
  <si>
    <t>RET</t>
  </si>
  <si>
    <t>OCS</t>
  </si>
  <si>
    <t>0CS</t>
  </si>
  <si>
    <t xml:space="preserve"> </t>
  </si>
  <si>
    <t>07 Eylül 2013, Saat:17:50</t>
  </si>
  <si>
    <t>7 Eylül 2013, Saat: 17:55</t>
  </si>
  <si>
    <t>07 Eylül 2013, Saat:17:56</t>
  </si>
  <si>
    <t>7 Eylül 2013, Saat:17:58</t>
  </si>
  <si>
    <t>7 Eylül 2013, Saat:18:00</t>
  </si>
  <si>
    <t>7 Eylül 2013, Saat:18:02</t>
  </si>
  <si>
    <t>FARR AWAY TEB ÖZEL</t>
  </si>
  <si>
    <t>HASİP GENCER</t>
  </si>
</sst>
</file>

<file path=xl/styles.xml><?xml version="1.0" encoding="utf-8"?>
<styleSheet xmlns="http://schemas.openxmlformats.org/spreadsheetml/2006/main">
  <numFmts count="2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h:mm"/>
    <numFmt numFmtId="173" formatCode="0.0000"/>
    <numFmt numFmtId="174" formatCode="0.0"/>
    <numFmt numFmtId="175" formatCode="0.000"/>
  </numFmts>
  <fonts count="51">
    <font>
      <sz val="10"/>
      <name val="Arial"/>
      <family val="0"/>
    </font>
    <font>
      <b/>
      <sz val="10"/>
      <name val="Arial Tur"/>
      <family val="2"/>
    </font>
    <font>
      <b/>
      <sz val="12"/>
      <name val="Arial Tur"/>
      <family val="2"/>
    </font>
    <font>
      <sz val="10"/>
      <name val="Arial Tur"/>
      <family val="2"/>
    </font>
    <font>
      <sz val="12"/>
      <name val="Arial"/>
      <family val="2"/>
    </font>
    <font>
      <sz val="11"/>
      <name val="Arial Tur"/>
      <family val="2"/>
    </font>
    <font>
      <sz val="8"/>
      <name val="Arial Tur"/>
      <family val="2"/>
    </font>
    <font>
      <sz val="9"/>
      <name val="Arial Tur"/>
      <family val="2"/>
    </font>
    <font>
      <b/>
      <sz val="9"/>
      <name val="Arial Tur"/>
      <family val="0"/>
    </font>
    <font>
      <b/>
      <sz val="12"/>
      <name val="Arial"/>
      <family val="2"/>
    </font>
    <font>
      <b/>
      <sz val="8"/>
      <name val="Arial Tur"/>
      <family val="0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/>
      <protection locked="0"/>
    </xf>
    <xf numFmtId="172" fontId="6" fillId="0" borderId="0" xfId="0" applyNumberFormat="1" applyFont="1" applyBorder="1" applyAlignment="1">
      <alignment horizontal="left" vertical="center"/>
    </xf>
    <xf numFmtId="173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17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33" borderId="14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174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21" fontId="7" fillId="0" borderId="15" xfId="0" applyNumberFormat="1" applyFont="1" applyBorder="1" applyAlignment="1" applyProtection="1">
      <alignment horizontal="center"/>
      <protection locked="0"/>
    </xf>
    <xf numFmtId="21" fontId="7" fillId="0" borderId="15" xfId="0" applyNumberFormat="1" applyFont="1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75" fontId="8" fillId="33" borderId="15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vertical="center"/>
      <protection locked="0"/>
    </xf>
    <xf numFmtId="173" fontId="5" fillId="0" borderId="16" xfId="0" applyNumberFormat="1" applyFont="1" applyBorder="1" applyAlignment="1">
      <alignment horizontal="center" vertical="top"/>
    </xf>
    <xf numFmtId="1" fontId="5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2" fontId="7" fillId="0" borderId="0" xfId="0" applyNumberFormat="1" applyFont="1" applyBorder="1" applyAlignment="1" applyProtection="1">
      <alignment horizontal="center"/>
      <protection locked="0"/>
    </xf>
    <xf numFmtId="174" fontId="7" fillId="0" borderId="0" xfId="0" applyNumberFormat="1" applyFont="1" applyBorder="1" applyAlignment="1" applyProtection="1">
      <alignment horizontal="center"/>
      <protection locked="0"/>
    </xf>
    <xf numFmtId="174" fontId="7" fillId="0" borderId="0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4" fontId="3" fillId="0" borderId="0" xfId="0" applyNumberFormat="1" applyFont="1" applyBorder="1" applyAlignment="1">
      <alignment/>
    </xf>
    <xf numFmtId="174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4" fontId="6" fillId="0" borderId="0" xfId="0" applyNumberFormat="1" applyFont="1" applyBorder="1" applyAlignment="1">
      <alignment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21" fontId="7" fillId="0" borderId="0" xfId="0" applyNumberFormat="1" applyFont="1" applyBorder="1" applyAlignment="1" applyProtection="1">
      <alignment horizontal="center"/>
      <protection locked="0"/>
    </xf>
    <xf numFmtId="21" fontId="7" fillId="0" borderId="0" xfId="0" applyNumberFormat="1" applyFont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>
      <alignment horizontal="center"/>
    </xf>
    <xf numFmtId="21" fontId="7" fillId="0" borderId="17" xfId="0" applyNumberFormat="1" applyFont="1" applyBorder="1" applyAlignment="1" applyProtection="1">
      <alignment horizontal="center"/>
      <protection locked="0"/>
    </xf>
    <xf numFmtId="21" fontId="7" fillId="0" borderId="1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75" fontId="8" fillId="33" borderId="17" xfId="0" applyNumberFormat="1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/>
    </xf>
    <xf numFmtId="20" fontId="3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" fontId="5" fillId="0" borderId="0" xfId="0" applyNumberFormat="1" applyFont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3" fillId="33" borderId="14" xfId="0" applyFont="1" applyFill="1" applyBorder="1" applyAlignment="1" applyProtection="1">
      <alignment horizontal="center"/>
      <protection locked="0"/>
    </xf>
    <xf numFmtId="0" fontId="13" fillId="33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33" borderId="11" xfId="0" applyFont="1" applyFill="1" applyBorder="1" applyAlignment="1" applyProtection="1">
      <alignment horizontal="center"/>
      <protection locked="0"/>
    </xf>
    <xf numFmtId="0" fontId="13" fillId="33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33" borderId="15" xfId="0" applyFont="1" applyFill="1" applyBorder="1" applyAlignment="1" applyProtection="1">
      <alignment horizontal="center"/>
      <protection locked="0"/>
    </xf>
    <xf numFmtId="175" fontId="14" fillId="0" borderId="18" xfId="0" applyNumberFormat="1" applyFont="1" applyFill="1" applyBorder="1" applyAlignment="1">
      <alignment horizontal="center"/>
    </xf>
    <xf numFmtId="175" fontId="14" fillId="0" borderId="13" xfId="0" applyNumberFormat="1" applyFont="1" applyFill="1" applyBorder="1" applyAlignment="1">
      <alignment horizontal="center"/>
    </xf>
    <xf numFmtId="175" fontId="14" fillId="33" borderId="15" xfId="0" applyNumberFormat="1" applyFont="1" applyFill="1" applyBorder="1" applyAlignment="1" applyProtection="1">
      <alignment horizontal="center"/>
      <protection locked="0"/>
    </xf>
    <xf numFmtId="175" fontId="14" fillId="33" borderId="18" xfId="0" applyNumberFormat="1" applyFont="1" applyFill="1" applyBorder="1" applyAlignment="1" applyProtection="1">
      <alignment horizontal="center"/>
      <protection locked="0"/>
    </xf>
    <xf numFmtId="0" fontId="13" fillId="33" borderId="14" xfId="0" applyFont="1" applyFill="1" applyBorder="1" applyAlignment="1" applyProtection="1">
      <alignment horizontal="center"/>
      <protection/>
    </xf>
    <xf numFmtId="175" fontId="14" fillId="33" borderId="11" xfId="0" applyNumberFormat="1" applyFont="1" applyFill="1" applyBorder="1" applyAlignment="1" applyProtection="1">
      <alignment horizontal="center"/>
      <protection locked="0"/>
    </xf>
    <xf numFmtId="0" fontId="13" fillId="33" borderId="1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75" fontId="14" fillId="0" borderId="15" xfId="0" applyNumberFormat="1" applyFont="1" applyFill="1" applyBorder="1" applyAlignment="1">
      <alignment horizontal="center"/>
    </xf>
    <xf numFmtId="175" fontId="14" fillId="33" borderId="13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74" fontId="6" fillId="0" borderId="10" xfId="0" applyNumberFormat="1" applyFont="1" applyBorder="1" applyAlignment="1" applyProtection="1">
      <alignment horizontal="center" vertical="center"/>
      <protection locked="0"/>
    </xf>
    <xf numFmtId="174" fontId="6" fillId="0" borderId="14" xfId="0" applyNumberFormat="1" applyFont="1" applyBorder="1" applyAlignment="1" applyProtection="1">
      <alignment horizontal="center" vertical="center"/>
      <protection locked="0"/>
    </xf>
    <xf numFmtId="174" fontId="10" fillId="0" borderId="10" xfId="0" applyNumberFormat="1" applyFont="1" applyBorder="1" applyAlignment="1">
      <alignment horizontal="center" vertical="center"/>
    </xf>
    <xf numFmtId="174" fontId="10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1" name="Text 39"/>
        <xdr:cNvSpPr txBox="1">
          <a:spLocks noChangeArrowheads="1"/>
        </xdr:cNvSpPr>
      </xdr:nvSpPr>
      <xdr:spPr>
        <a:xfrm>
          <a:off x="1524000" y="5943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2" name="Text 78"/>
        <xdr:cNvSpPr txBox="1">
          <a:spLocks noChangeArrowheads="1"/>
        </xdr:cNvSpPr>
      </xdr:nvSpPr>
      <xdr:spPr>
        <a:xfrm>
          <a:off x="1524000" y="5943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3" name="Text 117"/>
        <xdr:cNvSpPr txBox="1">
          <a:spLocks noChangeArrowheads="1"/>
        </xdr:cNvSpPr>
      </xdr:nvSpPr>
      <xdr:spPr>
        <a:xfrm>
          <a:off x="1524000" y="5943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4" name="Text 118"/>
        <xdr:cNvSpPr txBox="1">
          <a:spLocks noChangeArrowheads="1"/>
        </xdr:cNvSpPr>
      </xdr:nvSpPr>
      <xdr:spPr>
        <a:xfrm>
          <a:off x="952500" y="5943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5" name="Text 119"/>
        <xdr:cNvSpPr txBox="1">
          <a:spLocks noChangeArrowheads="1"/>
        </xdr:cNvSpPr>
      </xdr:nvSpPr>
      <xdr:spPr>
        <a:xfrm>
          <a:off x="952500" y="5943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6" name="Text 120"/>
        <xdr:cNvSpPr txBox="1">
          <a:spLocks noChangeArrowheads="1"/>
        </xdr:cNvSpPr>
      </xdr:nvSpPr>
      <xdr:spPr>
        <a:xfrm>
          <a:off x="952500" y="5943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7" name="Text 121"/>
        <xdr:cNvSpPr txBox="1">
          <a:spLocks noChangeArrowheads="1"/>
        </xdr:cNvSpPr>
      </xdr:nvSpPr>
      <xdr:spPr>
        <a:xfrm>
          <a:off x="1524000" y="5943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8" name="Text 122"/>
        <xdr:cNvSpPr txBox="1">
          <a:spLocks noChangeArrowheads="1"/>
        </xdr:cNvSpPr>
      </xdr:nvSpPr>
      <xdr:spPr>
        <a:xfrm>
          <a:off x="1524000" y="5943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9" name="Text 123"/>
        <xdr:cNvSpPr txBox="1">
          <a:spLocks noChangeArrowheads="1"/>
        </xdr:cNvSpPr>
      </xdr:nvSpPr>
      <xdr:spPr>
        <a:xfrm>
          <a:off x="1524000" y="5943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10" name="Text 39"/>
        <xdr:cNvSpPr txBox="1">
          <a:spLocks noChangeArrowheads="1"/>
        </xdr:cNvSpPr>
      </xdr:nvSpPr>
      <xdr:spPr>
        <a:xfrm>
          <a:off x="1524000" y="5943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11" name="Text 39"/>
        <xdr:cNvSpPr txBox="1">
          <a:spLocks noChangeArrowheads="1"/>
        </xdr:cNvSpPr>
      </xdr:nvSpPr>
      <xdr:spPr>
        <a:xfrm>
          <a:off x="1524000" y="5943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1" name="Text 39"/>
        <xdr:cNvSpPr txBox="1">
          <a:spLocks noChangeArrowheads="1"/>
        </xdr:cNvSpPr>
      </xdr:nvSpPr>
      <xdr:spPr>
        <a:xfrm>
          <a:off x="144780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2" name="Text 78"/>
        <xdr:cNvSpPr txBox="1">
          <a:spLocks noChangeArrowheads="1"/>
        </xdr:cNvSpPr>
      </xdr:nvSpPr>
      <xdr:spPr>
        <a:xfrm>
          <a:off x="144780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3" name="Text 117"/>
        <xdr:cNvSpPr txBox="1">
          <a:spLocks noChangeArrowheads="1"/>
        </xdr:cNvSpPr>
      </xdr:nvSpPr>
      <xdr:spPr>
        <a:xfrm>
          <a:off x="144780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4" name="Text 118"/>
        <xdr:cNvSpPr txBox="1">
          <a:spLocks noChangeArrowheads="1"/>
        </xdr:cNvSpPr>
      </xdr:nvSpPr>
      <xdr:spPr>
        <a:xfrm>
          <a:off x="87630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5" name="Text 119"/>
        <xdr:cNvSpPr txBox="1">
          <a:spLocks noChangeArrowheads="1"/>
        </xdr:cNvSpPr>
      </xdr:nvSpPr>
      <xdr:spPr>
        <a:xfrm>
          <a:off x="87630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6" name="Text 120"/>
        <xdr:cNvSpPr txBox="1">
          <a:spLocks noChangeArrowheads="1"/>
        </xdr:cNvSpPr>
      </xdr:nvSpPr>
      <xdr:spPr>
        <a:xfrm>
          <a:off x="87630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7" name="Text 121"/>
        <xdr:cNvSpPr txBox="1">
          <a:spLocks noChangeArrowheads="1"/>
        </xdr:cNvSpPr>
      </xdr:nvSpPr>
      <xdr:spPr>
        <a:xfrm>
          <a:off x="144780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8" name="Text 122"/>
        <xdr:cNvSpPr txBox="1">
          <a:spLocks noChangeArrowheads="1"/>
        </xdr:cNvSpPr>
      </xdr:nvSpPr>
      <xdr:spPr>
        <a:xfrm>
          <a:off x="144780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9" name="Text 123"/>
        <xdr:cNvSpPr txBox="1">
          <a:spLocks noChangeArrowheads="1"/>
        </xdr:cNvSpPr>
      </xdr:nvSpPr>
      <xdr:spPr>
        <a:xfrm>
          <a:off x="144780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0</xdr:rowOff>
    </xdr:from>
    <xdr:to>
      <xdr:col>3</xdr:col>
      <xdr:colOff>28575</xdr:colOff>
      <xdr:row>23</xdr:row>
      <xdr:rowOff>0</xdr:rowOff>
    </xdr:to>
    <xdr:sp>
      <xdr:nvSpPr>
        <xdr:cNvPr id="1" name="Text 39"/>
        <xdr:cNvSpPr txBox="1">
          <a:spLocks noChangeArrowheads="1"/>
        </xdr:cNvSpPr>
      </xdr:nvSpPr>
      <xdr:spPr>
        <a:xfrm>
          <a:off x="1466850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28575</xdr:colOff>
      <xdr:row>23</xdr:row>
      <xdr:rowOff>0</xdr:rowOff>
    </xdr:to>
    <xdr:sp>
      <xdr:nvSpPr>
        <xdr:cNvPr id="2" name="Text 78"/>
        <xdr:cNvSpPr txBox="1">
          <a:spLocks noChangeArrowheads="1"/>
        </xdr:cNvSpPr>
      </xdr:nvSpPr>
      <xdr:spPr>
        <a:xfrm>
          <a:off x="1466850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28575</xdr:colOff>
      <xdr:row>23</xdr:row>
      <xdr:rowOff>0</xdr:rowOff>
    </xdr:to>
    <xdr:sp>
      <xdr:nvSpPr>
        <xdr:cNvPr id="3" name="Text 117"/>
        <xdr:cNvSpPr txBox="1">
          <a:spLocks noChangeArrowheads="1"/>
        </xdr:cNvSpPr>
      </xdr:nvSpPr>
      <xdr:spPr>
        <a:xfrm>
          <a:off x="1466850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>
      <xdr:nvSpPr>
        <xdr:cNvPr id="4" name="Text 118"/>
        <xdr:cNvSpPr txBox="1">
          <a:spLocks noChangeArrowheads="1"/>
        </xdr:cNvSpPr>
      </xdr:nvSpPr>
      <xdr:spPr>
        <a:xfrm>
          <a:off x="895350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>
      <xdr:nvSpPr>
        <xdr:cNvPr id="5" name="Text 119"/>
        <xdr:cNvSpPr txBox="1">
          <a:spLocks noChangeArrowheads="1"/>
        </xdr:cNvSpPr>
      </xdr:nvSpPr>
      <xdr:spPr>
        <a:xfrm>
          <a:off x="895350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>
      <xdr:nvSpPr>
        <xdr:cNvPr id="6" name="Text 120"/>
        <xdr:cNvSpPr txBox="1">
          <a:spLocks noChangeArrowheads="1"/>
        </xdr:cNvSpPr>
      </xdr:nvSpPr>
      <xdr:spPr>
        <a:xfrm>
          <a:off x="895350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28575</xdr:colOff>
      <xdr:row>23</xdr:row>
      <xdr:rowOff>0</xdr:rowOff>
    </xdr:to>
    <xdr:sp>
      <xdr:nvSpPr>
        <xdr:cNvPr id="7" name="Text 121"/>
        <xdr:cNvSpPr txBox="1">
          <a:spLocks noChangeArrowheads="1"/>
        </xdr:cNvSpPr>
      </xdr:nvSpPr>
      <xdr:spPr>
        <a:xfrm>
          <a:off x="1466850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28575</xdr:colOff>
      <xdr:row>23</xdr:row>
      <xdr:rowOff>0</xdr:rowOff>
    </xdr:to>
    <xdr:sp>
      <xdr:nvSpPr>
        <xdr:cNvPr id="8" name="Text 122"/>
        <xdr:cNvSpPr txBox="1">
          <a:spLocks noChangeArrowheads="1"/>
        </xdr:cNvSpPr>
      </xdr:nvSpPr>
      <xdr:spPr>
        <a:xfrm>
          <a:off x="1466850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28575</xdr:colOff>
      <xdr:row>23</xdr:row>
      <xdr:rowOff>0</xdr:rowOff>
    </xdr:to>
    <xdr:sp>
      <xdr:nvSpPr>
        <xdr:cNvPr id="9" name="Text 123"/>
        <xdr:cNvSpPr txBox="1">
          <a:spLocks noChangeArrowheads="1"/>
        </xdr:cNvSpPr>
      </xdr:nvSpPr>
      <xdr:spPr>
        <a:xfrm>
          <a:off x="1466850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10" name="Text 39"/>
        <xdr:cNvSpPr txBox="1">
          <a:spLocks noChangeArrowheads="1"/>
        </xdr:cNvSpPr>
      </xdr:nvSpPr>
      <xdr:spPr>
        <a:xfrm>
          <a:off x="146685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146685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12" name="Text 117"/>
        <xdr:cNvSpPr txBox="1">
          <a:spLocks noChangeArrowheads="1"/>
        </xdr:cNvSpPr>
      </xdr:nvSpPr>
      <xdr:spPr>
        <a:xfrm>
          <a:off x="146685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13" name="Text 118"/>
        <xdr:cNvSpPr txBox="1">
          <a:spLocks noChangeArrowheads="1"/>
        </xdr:cNvSpPr>
      </xdr:nvSpPr>
      <xdr:spPr>
        <a:xfrm>
          <a:off x="89535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14" name="Text 119"/>
        <xdr:cNvSpPr txBox="1">
          <a:spLocks noChangeArrowheads="1"/>
        </xdr:cNvSpPr>
      </xdr:nvSpPr>
      <xdr:spPr>
        <a:xfrm>
          <a:off x="89535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15" name="Text 120"/>
        <xdr:cNvSpPr txBox="1">
          <a:spLocks noChangeArrowheads="1"/>
        </xdr:cNvSpPr>
      </xdr:nvSpPr>
      <xdr:spPr>
        <a:xfrm>
          <a:off x="89535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16" name="Text 121"/>
        <xdr:cNvSpPr txBox="1">
          <a:spLocks noChangeArrowheads="1"/>
        </xdr:cNvSpPr>
      </xdr:nvSpPr>
      <xdr:spPr>
        <a:xfrm>
          <a:off x="146685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17" name="Text 122"/>
        <xdr:cNvSpPr txBox="1">
          <a:spLocks noChangeArrowheads="1"/>
        </xdr:cNvSpPr>
      </xdr:nvSpPr>
      <xdr:spPr>
        <a:xfrm>
          <a:off x="146685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18" name="Text 123"/>
        <xdr:cNvSpPr txBox="1">
          <a:spLocks noChangeArrowheads="1"/>
        </xdr:cNvSpPr>
      </xdr:nvSpPr>
      <xdr:spPr>
        <a:xfrm>
          <a:off x="146685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" name="Text 43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>
      <xdr:nvSpPr>
        <xdr:cNvPr id="2" name="Text 44"/>
        <xdr:cNvSpPr txBox="1">
          <a:spLocks noChangeArrowheads="1"/>
        </xdr:cNvSpPr>
      </xdr:nvSpPr>
      <xdr:spPr>
        <a:xfrm>
          <a:off x="1076325" y="504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3" name="Text 45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4" name="Text 46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5" name="Text 47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6" name="Text 48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7" name="Text 49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28575</xdr:colOff>
      <xdr:row>27</xdr:row>
      <xdr:rowOff>0</xdr:rowOff>
    </xdr:to>
    <xdr:sp>
      <xdr:nvSpPr>
        <xdr:cNvPr id="8" name="Text 50"/>
        <xdr:cNvSpPr txBox="1">
          <a:spLocks noChangeArrowheads="1"/>
        </xdr:cNvSpPr>
      </xdr:nvSpPr>
      <xdr:spPr>
        <a:xfrm>
          <a:off x="1743075" y="504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28575</xdr:colOff>
      <xdr:row>27</xdr:row>
      <xdr:rowOff>0</xdr:rowOff>
    </xdr:to>
    <xdr:sp>
      <xdr:nvSpPr>
        <xdr:cNvPr id="9" name="Text 51"/>
        <xdr:cNvSpPr txBox="1">
          <a:spLocks noChangeArrowheads="1"/>
        </xdr:cNvSpPr>
      </xdr:nvSpPr>
      <xdr:spPr>
        <a:xfrm>
          <a:off x="1743075" y="504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>
      <xdr:nvSpPr>
        <xdr:cNvPr id="10" name="Text 52"/>
        <xdr:cNvSpPr txBox="1">
          <a:spLocks noChangeArrowheads="1"/>
        </xdr:cNvSpPr>
      </xdr:nvSpPr>
      <xdr:spPr>
        <a:xfrm>
          <a:off x="1076325" y="504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1" name="Text 53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4" name="Text 56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5" name="Text 57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6" name="Text 58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7" name="Text 59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18" name="Text 60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19" name="Text 61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20" name="Text 62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21" name="Text 63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22" name="Text 64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23" name="Text 65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24" name="Text 66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25" name="Text 67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26" name="Text 68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27" name="Text 73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28" name="Text 74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29" name="Text 75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30" name="Text 76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31" name="Text 87"/>
        <xdr:cNvSpPr txBox="1">
          <a:spLocks noChangeArrowheads="1"/>
        </xdr:cNvSpPr>
      </xdr:nvSpPr>
      <xdr:spPr>
        <a:xfrm>
          <a:off x="8867775" y="617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32" name="Text 88"/>
        <xdr:cNvSpPr txBox="1">
          <a:spLocks noChangeArrowheads="1"/>
        </xdr:cNvSpPr>
      </xdr:nvSpPr>
      <xdr:spPr>
        <a:xfrm>
          <a:off x="8867775" y="617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33" name="Text 89"/>
        <xdr:cNvSpPr txBox="1">
          <a:spLocks noChangeArrowheads="1"/>
        </xdr:cNvSpPr>
      </xdr:nvSpPr>
      <xdr:spPr>
        <a:xfrm>
          <a:off x="8867775" y="617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34" name="Text 90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35" name="Text 91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36" name="Text 92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37" name="Text 93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38" name="Text 94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39" name="Text 95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40" name="Text 96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41" name="Text 97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42" name="Text 98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43" name="Text 99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44" name="Text 100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45" name="Text 101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46" name="Text 102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47" name="Text 103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48" name="Text 104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49" name="Text 105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50" name="Text 106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51" name="Text 118"/>
        <xdr:cNvSpPr txBox="1">
          <a:spLocks noChangeArrowheads="1"/>
        </xdr:cNvSpPr>
      </xdr:nvSpPr>
      <xdr:spPr>
        <a:xfrm>
          <a:off x="107632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52" name="Text Box 45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53" name="Text 39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54" name="Text 78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55" name="Text 117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56" name="Text 118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57" name="Text Box 45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58" name="Text 39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59" name="Text 78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60" name="Text 117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61" name="Text 118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62" name="Text Box 45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63" name="Text 39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64" name="Text 78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65" name="Text 117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66" name="Text 118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67" name="Text Box 45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68" name="Text 39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69" name="Text 78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70" name="Text 117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71" name="Text 118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72" name="Text Box 45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73" name="Text 39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74" name="Text 78"/>
        <xdr:cNvSpPr txBox="1">
          <a:spLocks noChangeArrowheads="1"/>
        </xdr:cNvSpPr>
      </xdr:nvSpPr>
      <xdr:spPr>
        <a:xfrm>
          <a:off x="174307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75" name="Text 117"/>
        <xdr:cNvSpPr txBox="1">
          <a:spLocks noChangeArrowheads="1"/>
        </xdr:cNvSpPr>
      </xdr:nvSpPr>
      <xdr:spPr>
        <a:xfrm>
          <a:off x="174307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76" name="Text 118"/>
        <xdr:cNvSpPr txBox="1">
          <a:spLocks noChangeArrowheads="1"/>
        </xdr:cNvSpPr>
      </xdr:nvSpPr>
      <xdr:spPr>
        <a:xfrm>
          <a:off x="107632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77" name="Text Box 45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78" name="Text 39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79" name="Text 78"/>
        <xdr:cNvSpPr txBox="1">
          <a:spLocks noChangeArrowheads="1"/>
        </xdr:cNvSpPr>
      </xdr:nvSpPr>
      <xdr:spPr>
        <a:xfrm>
          <a:off x="174307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80" name="Text 117"/>
        <xdr:cNvSpPr txBox="1">
          <a:spLocks noChangeArrowheads="1"/>
        </xdr:cNvSpPr>
      </xdr:nvSpPr>
      <xdr:spPr>
        <a:xfrm>
          <a:off x="174307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81" name="Text 118"/>
        <xdr:cNvSpPr txBox="1">
          <a:spLocks noChangeArrowheads="1"/>
        </xdr:cNvSpPr>
      </xdr:nvSpPr>
      <xdr:spPr>
        <a:xfrm>
          <a:off x="107632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82" name="Text Box 45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83" name="Text Box 45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>
      <xdr:nvSpPr>
        <xdr:cNvPr id="84" name="Text Box 12"/>
        <xdr:cNvSpPr txBox="1">
          <a:spLocks noChangeArrowheads="1"/>
        </xdr:cNvSpPr>
      </xdr:nvSpPr>
      <xdr:spPr>
        <a:xfrm>
          <a:off x="1076325" y="61722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85" name="Text 78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86" name="Text 117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87" name="Text 118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88" name="Text 119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89" name="Text 120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90" name="Text 121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91" name="Text 122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92" name="Text 123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93" name="Text Box 45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94" name="Text 78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95" name="Text 117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96" name="Text 118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97" name="Text 119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98" name="Text 120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99" name="Text 121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100" name="Text 122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101" name="Text 123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02" name="Text Box 45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03" name="Text Box 45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>
      <xdr:nvSpPr>
        <xdr:cNvPr id="104" name="Text Box 12"/>
        <xdr:cNvSpPr txBox="1">
          <a:spLocks noChangeArrowheads="1"/>
        </xdr:cNvSpPr>
      </xdr:nvSpPr>
      <xdr:spPr>
        <a:xfrm>
          <a:off x="1076325" y="61722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1" name="Text 30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2" name="Text 31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3" name="Text 32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4" name="Text 33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5" name="Text 34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6" name="Text 35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7" name="Text 36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8" name="Text 37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9" name="Text 38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10" name="Text 39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11" name="Text 40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12" name="Text 41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13" name="Text 42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14" name="Text 43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15" name="Text 44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16" name="Text 45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17" name="Text 46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18" name="Text 47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19" name="Text 48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20" name="Text 49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21" name="Text 50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22" name="Text 51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23" name="Text 52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24" name="Text 53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25" name="Text 54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26" name="Text 55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27" name="Text 60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28" name="Text 61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29" name="Text 62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30" name="Text 63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31" name="Text 77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32" name="Text 78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33" name="Text 79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34" name="Text 80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35" name="Text 81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36" name="Text 82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37" name="Text 83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38" name="Text 84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39" name="Text 85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40" name="Text 86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41" name="Text 87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42" name="Text 88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43" name="Text 89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44" name="Text 90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45" name="Text 91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46" name="Text 92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47" name="Text 93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28575</xdr:colOff>
      <xdr:row>13</xdr:row>
      <xdr:rowOff>0</xdr:rowOff>
    </xdr:to>
    <xdr:sp>
      <xdr:nvSpPr>
        <xdr:cNvPr id="48" name="Text 101"/>
        <xdr:cNvSpPr txBox="1">
          <a:spLocks noChangeArrowheads="1"/>
        </xdr:cNvSpPr>
      </xdr:nvSpPr>
      <xdr:spPr>
        <a:xfrm>
          <a:off x="1733550" y="3219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28575</xdr:colOff>
      <xdr:row>13</xdr:row>
      <xdr:rowOff>0</xdr:rowOff>
    </xdr:to>
    <xdr:sp>
      <xdr:nvSpPr>
        <xdr:cNvPr id="49" name="Text 102"/>
        <xdr:cNvSpPr txBox="1">
          <a:spLocks noChangeArrowheads="1"/>
        </xdr:cNvSpPr>
      </xdr:nvSpPr>
      <xdr:spPr>
        <a:xfrm>
          <a:off x="1733550" y="3219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>
      <xdr:nvSpPr>
        <xdr:cNvPr id="50" name="Text 103"/>
        <xdr:cNvSpPr txBox="1">
          <a:spLocks noChangeArrowheads="1"/>
        </xdr:cNvSpPr>
      </xdr:nvSpPr>
      <xdr:spPr>
        <a:xfrm>
          <a:off x="1152525" y="3219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6">
      <selection activeCell="J34" sqref="J34"/>
    </sheetView>
  </sheetViews>
  <sheetFormatPr defaultColWidth="9.140625" defaultRowHeight="12.75"/>
  <cols>
    <col min="1" max="1" width="5.8515625" style="0" customWidth="1"/>
    <col min="2" max="2" width="8.421875" style="0" customWidth="1"/>
    <col min="3" max="3" width="8.57421875" style="0" customWidth="1"/>
    <col min="4" max="4" width="23.28125" style="0" customWidth="1"/>
    <col min="5" max="5" width="9.8515625" style="0" customWidth="1"/>
    <col min="6" max="6" width="31.57421875" style="0" customWidth="1"/>
    <col min="7" max="7" width="9.00390625" style="0" customWidth="1"/>
    <col min="8" max="8" width="9.7109375" style="0" customWidth="1"/>
    <col min="9" max="9" width="9.421875" style="0" customWidth="1"/>
    <col min="10" max="10" width="6.00390625" style="0" customWidth="1"/>
    <col min="11" max="11" width="7.8515625" style="0" customWidth="1"/>
    <col min="12" max="12" width="3.8515625" style="0" customWidth="1"/>
    <col min="13" max="13" width="4.28125" style="0" customWidth="1"/>
    <col min="14" max="14" width="8.00390625" style="0" customWidth="1"/>
    <col min="15" max="15" width="4.421875" style="0" customWidth="1"/>
    <col min="16" max="16" width="4.8515625" style="0" customWidth="1"/>
  </cols>
  <sheetData>
    <row r="1" spans="1:15" ht="15">
      <c r="A1" s="1"/>
      <c r="B1" s="1"/>
      <c r="C1" s="1"/>
      <c r="D1" s="1"/>
      <c r="E1" s="2"/>
      <c r="F1" s="2" t="s">
        <v>47</v>
      </c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 t="s">
        <v>48</v>
      </c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>
      <c r="A4" s="5" t="s">
        <v>83</v>
      </c>
      <c r="B4" s="5"/>
      <c r="C4" s="6"/>
      <c r="D4" s="6"/>
      <c r="E4" s="6"/>
      <c r="F4" s="6"/>
      <c r="G4" s="7"/>
      <c r="H4" s="7" t="s">
        <v>0</v>
      </c>
      <c r="I4" s="8">
        <v>0.5034722222222222</v>
      </c>
      <c r="J4" s="9"/>
      <c r="K4" s="10"/>
      <c r="L4" s="6"/>
      <c r="M4" s="10"/>
      <c r="N4" s="10"/>
      <c r="O4" s="6"/>
    </row>
    <row r="5" spans="1:16" ht="12.75">
      <c r="A5" s="11" t="s">
        <v>33</v>
      </c>
      <c r="B5" s="11" t="s">
        <v>34</v>
      </c>
      <c r="C5" s="11" t="s">
        <v>1</v>
      </c>
      <c r="D5" s="114" t="s">
        <v>2</v>
      </c>
      <c r="E5" s="110" t="s">
        <v>3</v>
      </c>
      <c r="F5" s="110" t="s">
        <v>4</v>
      </c>
      <c r="G5" s="12" t="s">
        <v>5</v>
      </c>
      <c r="H5" s="13" t="s">
        <v>6</v>
      </c>
      <c r="I5" s="14" t="s">
        <v>6</v>
      </c>
      <c r="J5" s="112" t="s">
        <v>7</v>
      </c>
      <c r="K5" s="15" t="s">
        <v>8</v>
      </c>
      <c r="L5" s="16"/>
      <c r="M5" s="17"/>
      <c r="N5" s="15" t="s">
        <v>9</v>
      </c>
      <c r="O5" s="16"/>
      <c r="P5" s="17"/>
    </row>
    <row r="6" spans="1:16" ht="12.75">
      <c r="A6" s="18" t="s">
        <v>10</v>
      </c>
      <c r="B6" s="18" t="s">
        <v>10</v>
      </c>
      <c r="C6" s="18" t="s">
        <v>10</v>
      </c>
      <c r="D6" s="115"/>
      <c r="E6" s="111"/>
      <c r="F6" s="111"/>
      <c r="G6" s="19" t="s">
        <v>11</v>
      </c>
      <c r="H6" s="19" t="s">
        <v>12</v>
      </c>
      <c r="I6" s="20" t="s">
        <v>12</v>
      </c>
      <c r="J6" s="113"/>
      <c r="K6" s="21" t="s">
        <v>13</v>
      </c>
      <c r="L6" s="21" t="s">
        <v>14</v>
      </c>
      <c r="M6" s="22" t="s">
        <v>15</v>
      </c>
      <c r="N6" s="21" t="s">
        <v>13</v>
      </c>
      <c r="O6" s="21" t="s">
        <v>14</v>
      </c>
      <c r="P6" s="22" t="s">
        <v>15</v>
      </c>
    </row>
    <row r="7" spans="1:16" ht="18" customHeight="1">
      <c r="A7" s="18">
        <v>1</v>
      </c>
      <c r="B7" s="18" t="s">
        <v>54</v>
      </c>
      <c r="C7" s="89" t="s">
        <v>106</v>
      </c>
      <c r="D7" s="90" t="s">
        <v>120</v>
      </c>
      <c r="E7" s="91" t="s">
        <v>55</v>
      </c>
      <c r="F7" s="91" t="s">
        <v>121</v>
      </c>
      <c r="G7" s="23">
        <v>0.5613888888888888</v>
      </c>
      <c r="H7" s="24">
        <f aca="true" t="shared" si="0" ref="H7:H12">IF(G7&gt;I$4,G7-I$4,G7+24-I$4)</f>
        <v>0.057916666666666616</v>
      </c>
      <c r="I7" s="25">
        <f aca="true" t="shared" si="1" ref="I7:I12">HOUR(H7)*60*60+MINUTE(H7)*60+SECOND(H7)</f>
        <v>5004</v>
      </c>
      <c r="J7" s="97">
        <v>1.165</v>
      </c>
      <c r="K7" s="25">
        <f aca="true" t="shared" si="2" ref="K7:K12">I7*J7</f>
        <v>5829.66</v>
      </c>
      <c r="L7" s="27">
        <f aca="true" t="shared" si="3" ref="L7:M12">RANK(K7,K$7:K$12,1)</f>
        <v>1</v>
      </c>
      <c r="M7" s="27">
        <f t="shared" si="3"/>
        <v>1</v>
      </c>
      <c r="N7" s="25">
        <f>I7*J7</f>
        <v>5829.66</v>
      </c>
      <c r="O7" s="27">
        <f aca="true" t="shared" si="4" ref="O7:P9">RANK(N7,N$7:N$12,1)</f>
        <v>1</v>
      </c>
      <c r="P7" s="27">
        <f t="shared" si="4"/>
        <v>1</v>
      </c>
    </row>
    <row r="8" spans="1:16" ht="18" customHeight="1">
      <c r="A8" s="18">
        <v>2</v>
      </c>
      <c r="B8" s="18" t="s">
        <v>56</v>
      </c>
      <c r="C8" s="89" t="s">
        <v>107</v>
      </c>
      <c r="D8" s="90" t="s">
        <v>57</v>
      </c>
      <c r="E8" s="91" t="s">
        <v>55</v>
      </c>
      <c r="F8" s="91" t="s">
        <v>18</v>
      </c>
      <c r="G8" s="23">
        <v>0.562951388888889</v>
      </c>
      <c r="H8" s="24">
        <f t="shared" si="0"/>
        <v>0.05947916666666675</v>
      </c>
      <c r="I8" s="25">
        <f t="shared" si="1"/>
        <v>5139</v>
      </c>
      <c r="J8" s="97">
        <v>1.165</v>
      </c>
      <c r="K8" s="25">
        <f t="shared" si="2"/>
        <v>5986.935</v>
      </c>
      <c r="L8" s="27">
        <f t="shared" si="3"/>
        <v>3</v>
      </c>
      <c r="M8" s="27">
        <f t="shared" si="3"/>
        <v>3</v>
      </c>
      <c r="N8" s="25">
        <f>I8*J8</f>
        <v>5986.935</v>
      </c>
      <c r="O8" s="27">
        <f t="shared" si="4"/>
        <v>2</v>
      </c>
      <c r="P8" s="27">
        <f t="shared" si="4"/>
        <v>2</v>
      </c>
    </row>
    <row r="9" spans="1:16" ht="18" customHeight="1">
      <c r="A9" s="18">
        <v>5</v>
      </c>
      <c r="B9" s="18" t="s">
        <v>63</v>
      </c>
      <c r="C9" s="89">
        <v>7878</v>
      </c>
      <c r="D9" s="90" t="s">
        <v>69</v>
      </c>
      <c r="E9" s="91" t="s">
        <v>17</v>
      </c>
      <c r="F9" s="91" t="s">
        <v>64</v>
      </c>
      <c r="G9" s="23">
        <v>0.5676388888888889</v>
      </c>
      <c r="H9" s="24">
        <f t="shared" si="0"/>
        <v>0.0641666666666667</v>
      </c>
      <c r="I9" s="25">
        <f t="shared" si="1"/>
        <v>5544</v>
      </c>
      <c r="J9" s="97">
        <v>1.13</v>
      </c>
      <c r="K9" s="25">
        <f t="shared" si="2"/>
        <v>6264.719999999999</v>
      </c>
      <c r="L9" s="27">
        <f t="shared" si="3"/>
        <v>6</v>
      </c>
      <c r="M9" s="27">
        <f t="shared" si="3"/>
        <v>6</v>
      </c>
      <c r="N9" s="25">
        <f>I9*J9</f>
        <v>6264.719999999999</v>
      </c>
      <c r="O9" s="27">
        <f t="shared" si="4"/>
        <v>3</v>
      </c>
      <c r="P9" s="27">
        <f t="shared" si="4"/>
        <v>3</v>
      </c>
    </row>
    <row r="10" spans="1:16" ht="18" customHeight="1">
      <c r="A10" s="18">
        <v>3</v>
      </c>
      <c r="B10" s="18" t="s">
        <v>58</v>
      </c>
      <c r="C10" s="92">
        <v>12122</v>
      </c>
      <c r="D10" s="93" t="s">
        <v>59</v>
      </c>
      <c r="E10" s="94" t="s">
        <v>55</v>
      </c>
      <c r="F10" s="95" t="s">
        <v>60</v>
      </c>
      <c r="G10" s="23">
        <v>0.5631018518518519</v>
      </c>
      <c r="H10" s="24">
        <f t="shared" si="0"/>
        <v>0.0596296296296297</v>
      </c>
      <c r="I10" s="25">
        <f t="shared" si="1"/>
        <v>5152</v>
      </c>
      <c r="J10" s="98">
        <v>1.165</v>
      </c>
      <c r="K10" s="25">
        <f t="shared" si="2"/>
        <v>6002.08</v>
      </c>
      <c r="L10" s="27">
        <f t="shared" si="3"/>
        <v>4</v>
      </c>
      <c r="M10" s="27">
        <f t="shared" si="3"/>
        <v>4</v>
      </c>
      <c r="N10" s="25" t="s">
        <v>111</v>
      </c>
      <c r="O10" s="27"/>
      <c r="P10" s="27">
        <v>7</v>
      </c>
    </row>
    <row r="11" spans="1:16" ht="18" customHeight="1">
      <c r="A11" s="18">
        <v>4</v>
      </c>
      <c r="B11" s="18" t="s">
        <v>61</v>
      </c>
      <c r="C11" s="92">
        <v>3212</v>
      </c>
      <c r="D11" s="93" t="s">
        <v>62</v>
      </c>
      <c r="E11" s="94" t="s">
        <v>16</v>
      </c>
      <c r="F11" s="95" t="s">
        <v>28</v>
      </c>
      <c r="G11" s="23">
        <v>0.5649305555555556</v>
      </c>
      <c r="H11" s="24">
        <f t="shared" si="0"/>
        <v>0.06145833333333339</v>
      </c>
      <c r="I11" s="25">
        <f t="shared" si="1"/>
        <v>5310</v>
      </c>
      <c r="J11" s="98">
        <v>1.163</v>
      </c>
      <c r="K11" s="25">
        <f t="shared" si="2"/>
        <v>6175.53</v>
      </c>
      <c r="L11" s="27">
        <f t="shared" si="3"/>
        <v>5</v>
      </c>
      <c r="M11" s="27">
        <f t="shared" si="3"/>
        <v>5</v>
      </c>
      <c r="N11" s="25" t="s">
        <v>111</v>
      </c>
      <c r="O11" s="27"/>
      <c r="P11" s="27">
        <v>7</v>
      </c>
    </row>
    <row r="12" spans="1:16" ht="18" customHeight="1">
      <c r="A12" s="18">
        <v>6</v>
      </c>
      <c r="B12" s="18" t="s">
        <v>65</v>
      </c>
      <c r="C12" s="92" t="s">
        <v>66</v>
      </c>
      <c r="D12" s="93" t="s">
        <v>67</v>
      </c>
      <c r="E12" s="94" t="s">
        <v>29</v>
      </c>
      <c r="F12" s="95" t="s">
        <v>68</v>
      </c>
      <c r="G12" s="23">
        <v>0.565300925925926</v>
      </c>
      <c r="H12" s="24">
        <f t="shared" si="0"/>
        <v>0.06182870370370375</v>
      </c>
      <c r="I12" s="25">
        <f t="shared" si="1"/>
        <v>5342</v>
      </c>
      <c r="J12" s="98">
        <v>1.115</v>
      </c>
      <c r="K12" s="25">
        <f t="shared" si="2"/>
        <v>5956.33</v>
      </c>
      <c r="L12" s="27">
        <f t="shared" si="3"/>
        <v>2</v>
      </c>
      <c r="M12" s="27">
        <f t="shared" si="3"/>
        <v>2</v>
      </c>
      <c r="N12" s="25" t="s">
        <v>112</v>
      </c>
      <c r="O12" s="27"/>
      <c r="P12" s="27">
        <v>7</v>
      </c>
    </row>
    <row r="13" spans="1:16" ht="12.75">
      <c r="A13" s="65"/>
      <c r="B13" s="65"/>
      <c r="C13" s="65"/>
      <c r="D13" s="65"/>
      <c r="E13" s="66"/>
      <c r="F13" s="66"/>
      <c r="G13" s="67"/>
      <c r="H13" s="68"/>
      <c r="I13" s="69"/>
      <c r="J13" s="69"/>
      <c r="K13" s="69"/>
      <c r="L13" s="31"/>
      <c r="M13" s="31"/>
      <c r="N13" s="69"/>
      <c r="O13" s="31"/>
      <c r="P13" s="31"/>
    </row>
    <row r="14" spans="1:15" ht="14.25">
      <c r="A14" s="5" t="s">
        <v>84</v>
      </c>
      <c r="B14" s="5"/>
      <c r="C14" s="6"/>
      <c r="D14" s="6"/>
      <c r="E14" s="6"/>
      <c r="F14" s="6"/>
      <c r="G14" s="1"/>
      <c r="H14" s="7" t="s">
        <v>0</v>
      </c>
      <c r="I14" s="8">
        <v>0.5034722222222222</v>
      </c>
      <c r="J14" s="9"/>
      <c r="K14" s="10"/>
      <c r="L14" s="6"/>
      <c r="M14" s="10"/>
      <c r="N14" s="10"/>
      <c r="O14" s="6"/>
    </row>
    <row r="15" spans="1:16" ht="12.75">
      <c r="A15" s="11" t="s">
        <v>33</v>
      </c>
      <c r="B15" s="11" t="s">
        <v>34</v>
      </c>
      <c r="C15" s="11" t="s">
        <v>1</v>
      </c>
      <c r="D15" s="114" t="s">
        <v>2</v>
      </c>
      <c r="E15" s="110" t="s">
        <v>3</v>
      </c>
      <c r="F15" s="110" t="s">
        <v>4</v>
      </c>
      <c r="G15" s="12" t="s">
        <v>5</v>
      </c>
      <c r="H15" s="13" t="s">
        <v>6</v>
      </c>
      <c r="I15" s="14" t="s">
        <v>6</v>
      </c>
      <c r="J15" s="112" t="s">
        <v>7</v>
      </c>
      <c r="K15" s="15" t="s">
        <v>8</v>
      </c>
      <c r="L15" s="16"/>
      <c r="M15" s="17"/>
      <c r="N15" s="15" t="s">
        <v>9</v>
      </c>
      <c r="O15" s="16"/>
      <c r="P15" s="17"/>
    </row>
    <row r="16" spans="1:16" ht="12.75">
      <c r="A16" s="18" t="s">
        <v>10</v>
      </c>
      <c r="B16" s="18" t="s">
        <v>10</v>
      </c>
      <c r="C16" s="18" t="s">
        <v>10</v>
      </c>
      <c r="D16" s="115"/>
      <c r="E16" s="111"/>
      <c r="F16" s="111"/>
      <c r="G16" s="19" t="s">
        <v>11</v>
      </c>
      <c r="H16" s="19" t="s">
        <v>12</v>
      </c>
      <c r="I16" s="20" t="s">
        <v>12</v>
      </c>
      <c r="J16" s="113"/>
      <c r="K16" s="21" t="s">
        <v>13</v>
      </c>
      <c r="L16" s="21" t="s">
        <v>14</v>
      </c>
      <c r="M16" s="22" t="s">
        <v>15</v>
      </c>
      <c r="N16" s="21" t="s">
        <v>13</v>
      </c>
      <c r="O16" s="21" t="s">
        <v>14</v>
      </c>
      <c r="P16" s="22" t="s">
        <v>15</v>
      </c>
    </row>
    <row r="17" spans="1:16" ht="18" customHeight="1">
      <c r="A17" s="18">
        <v>7</v>
      </c>
      <c r="B17" s="18" t="s">
        <v>70</v>
      </c>
      <c r="C17" s="89">
        <v>518</v>
      </c>
      <c r="D17" s="90" t="s">
        <v>71</v>
      </c>
      <c r="E17" s="91" t="s">
        <v>35</v>
      </c>
      <c r="F17" s="91" t="s">
        <v>36</v>
      </c>
      <c r="G17" s="23">
        <v>0.5682638888888889</v>
      </c>
      <c r="H17" s="24">
        <f>IF(G17&gt;I$14,G17-I$14,G17+24-I$14)</f>
        <v>0.06479166666666669</v>
      </c>
      <c r="I17" s="25">
        <f>HOUR(H17)*60*60+MINUTE(H17)*60+SECOND(H17)</f>
        <v>5598</v>
      </c>
      <c r="J17" s="97">
        <v>1.073</v>
      </c>
      <c r="K17" s="25">
        <f>I17*J17</f>
        <v>6006.6539999999995</v>
      </c>
      <c r="L17" s="27">
        <f aca="true" t="shared" si="5" ref="L17:M21">RANK(K17,K$17:K$21,1)</f>
        <v>1</v>
      </c>
      <c r="M17" s="27">
        <f t="shared" si="5"/>
        <v>1</v>
      </c>
      <c r="N17" s="25">
        <f>I17*J17</f>
        <v>6006.6539999999995</v>
      </c>
      <c r="O17" s="27">
        <f aca="true" t="shared" si="6" ref="O17:P20">RANK(N17,N$17:N$21,1)</f>
        <v>1</v>
      </c>
      <c r="P17" s="27">
        <f t="shared" si="6"/>
        <v>1</v>
      </c>
    </row>
    <row r="18" spans="1:16" ht="18" customHeight="1">
      <c r="A18" s="18">
        <v>10</v>
      </c>
      <c r="B18" s="18" t="s">
        <v>79</v>
      </c>
      <c r="C18" s="96" t="s">
        <v>38</v>
      </c>
      <c r="D18" s="93" t="s">
        <v>39</v>
      </c>
      <c r="E18" s="93" t="s">
        <v>40</v>
      </c>
      <c r="F18" s="93" t="s">
        <v>80</v>
      </c>
      <c r="G18" s="23">
        <v>0.5735532407407408</v>
      </c>
      <c r="H18" s="24">
        <f>IF(G18&gt;I$14,G18-I$14,G18+24-I$14)</f>
        <v>0.07008101851851856</v>
      </c>
      <c r="I18" s="25">
        <f>HOUR(H18)*60*60+MINUTE(H18)*60+SECOND(H18)</f>
        <v>6055</v>
      </c>
      <c r="J18" s="99">
        <v>1.017</v>
      </c>
      <c r="K18" s="25">
        <f>I18*J18</f>
        <v>6157.9349999999995</v>
      </c>
      <c r="L18" s="27">
        <f t="shared" si="5"/>
        <v>3</v>
      </c>
      <c r="M18" s="27">
        <f t="shared" si="5"/>
        <v>3</v>
      </c>
      <c r="N18" s="25">
        <f>I18*J18</f>
        <v>6157.9349999999995</v>
      </c>
      <c r="O18" s="27">
        <f t="shared" si="6"/>
        <v>2</v>
      </c>
      <c r="P18" s="27">
        <f t="shared" si="6"/>
        <v>2</v>
      </c>
    </row>
    <row r="19" spans="1:16" ht="18" customHeight="1">
      <c r="A19" s="18">
        <v>11</v>
      </c>
      <c r="B19" s="18" t="s">
        <v>81</v>
      </c>
      <c r="C19" s="89">
        <v>33</v>
      </c>
      <c r="D19" s="90" t="s">
        <v>37</v>
      </c>
      <c r="E19" s="91" t="s">
        <v>30</v>
      </c>
      <c r="F19" s="91" t="s">
        <v>82</v>
      </c>
      <c r="G19" s="23">
        <v>0.5752893518518518</v>
      </c>
      <c r="H19" s="24">
        <f>IF(G19&gt;I$14,G19-I$14,G19+24-I$14)</f>
        <v>0.0718171296296296</v>
      </c>
      <c r="I19" s="25">
        <f>HOUR(H19)*60*60+MINUTE(H19)*60+SECOND(H19)</f>
        <v>6205</v>
      </c>
      <c r="J19" s="97">
        <v>1.003</v>
      </c>
      <c r="K19" s="25">
        <f>I19*J19</f>
        <v>6223.615</v>
      </c>
      <c r="L19" s="27">
        <f t="shared" si="5"/>
        <v>4</v>
      </c>
      <c r="M19" s="27">
        <f t="shared" si="5"/>
        <v>4</v>
      </c>
      <c r="N19" s="25">
        <f>I19*J19</f>
        <v>6223.615</v>
      </c>
      <c r="O19" s="27">
        <f t="shared" si="6"/>
        <v>3</v>
      </c>
      <c r="P19" s="27">
        <f t="shared" si="6"/>
        <v>3</v>
      </c>
    </row>
    <row r="20" spans="1:16" ht="18" customHeight="1">
      <c r="A20" s="18">
        <v>9</v>
      </c>
      <c r="B20" s="18" t="s">
        <v>76</v>
      </c>
      <c r="C20" s="89">
        <v>2016</v>
      </c>
      <c r="D20" s="90" t="s">
        <v>77</v>
      </c>
      <c r="E20" s="91" t="s">
        <v>74</v>
      </c>
      <c r="F20" s="91" t="s">
        <v>78</v>
      </c>
      <c r="G20" s="23">
        <v>0.5766435185185185</v>
      </c>
      <c r="H20" s="24">
        <f>IF(G20&gt;I$14,G20-I$14,G20+24-I$14)</f>
        <v>0.07317129629629626</v>
      </c>
      <c r="I20" s="25">
        <f>HOUR(H20)*60*60+MINUTE(H20)*60+SECOND(H20)</f>
        <v>6322</v>
      </c>
      <c r="J20" s="97">
        <v>1.036</v>
      </c>
      <c r="K20" s="25">
        <f>I20*J20</f>
        <v>6549.592000000001</v>
      </c>
      <c r="L20" s="27">
        <f t="shared" si="5"/>
        <v>5</v>
      </c>
      <c r="M20" s="27">
        <f t="shared" si="5"/>
        <v>5</v>
      </c>
      <c r="N20" s="25">
        <f>I20*J20</f>
        <v>6549.592000000001</v>
      </c>
      <c r="O20" s="27">
        <f t="shared" si="6"/>
        <v>4</v>
      </c>
      <c r="P20" s="27">
        <f t="shared" si="6"/>
        <v>4</v>
      </c>
    </row>
    <row r="21" spans="1:16" ht="18" customHeight="1">
      <c r="A21" s="18">
        <v>8</v>
      </c>
      <c r="B21" s="18" t="s">
        <v>72</v>
      </c>
      <c r="C21" s="89">
        <v>2101</v>
      </c>
      <c r="D21" s="90" t="s">
        <v>73</v>
      </c>
      <c r="E21" s="90" t="s">
        <v>74</v>
      </c>
      <c r="F21" s="90" t="s">
        <v>75</v>
      </c>
      <c r="G21" s="23">
        <v>0.5700925925925926</v>
      </c>
      <c r="H21" s="24">
        <f>IF(G21&gt;I$14,G21-I$14,G21+24-I$14)</f>
        <v>0.06662037037037039</v>
      </c>
      <c r="I21" s="25">
        <f>HOUR(H21)*60*60+MINUTE(H21)*60+SECOND(H21)</f>
        <v>5756</v>
      </c>
      <c r="J21" s="100">
        <v>1.053</v>
      </c>
      <c r="K21" s="25">
        <f>I21*J21</f>
        <v>6061.067999999999</v>
      </c>
      <c r="L21" s="27">
        <f t="shared" si="5"/>
        <v>2</v>
      </c>
      <c r="M21" s="27">
        <f t="shared" si="5"/>
        <v>2</v>
      </c>
      <c r="N21" s="25" t="s">
        <v>111</v>
      </c>
      <c r="O21" s="27"/>
      <c r="P21" s="27">
        <v>6</v>
      </c>
    </row>
    <row r="22" spans="1:16" ht="12.75">
      <c r="A22" s="65"/>
      <c r="B22" s="65"/>
      <c r="C22" s="70"/>
      <c r="D22" s="66"/>
      <c r="E22" s="66"/>
      <c r="F22" s="66"/>
      <c r="G22" s="67"/>
      <c r="H22" s="68"/>
      <c r="I22" s="69"/>
      <c r="J22" s="69"/>
      <c r="K22" s="69"/>
      <c r="L22" s="31"/>
      <c r="M22" s="31"/>
      <c r="N22" s="69"/>
      <c r="O22" s="31"/>
      <c r="P22" s="31"/>
    </row>
    <row r="23" spans="1:15" ht="14.25">
      <c r="A23" s="5" t="s">
        <v>85</v>
      </c>
      <c r="B23" s="5"/>
      <c r="C23" s="1"/>
      <c r="D23" s="1"/>
      <c r="E23" s="1"/>
      <c r="F23" s="28"/>
      <c r="G23" s="1"/>
      <c r="H23" s="7" t="s">
        <v>0</v>
      </c>
      <c r="I23" s="8">
        <v>0.5034722222222222</v>
      </c>
      <c r="J23" s="9"/>
      <c r="K23" s="10"/>
      <c r="L23" s="6"/>
      <c r="M23" s="10"/>
      <c r="N23" s="10"/>
      <c r="O23" s="6"/>
    </row>
    <row r="24" spans="1:16" ht="12.75">
      <c r="A24" s="11" t="s">
        <v>33</v>
      </c>
      <c r="B24" s="11" t="s">
        <v>34</v>
      </c>
      <c r="C24" s="11" t="s">
        <v>1</v>
      </c>
      <c r="D24" s="114" t="s">
        <v>2</v>
      </c>
      <c r="E24" s="110" t="s">
        <v>3</v>
      </c>
      <c r="F24" s="110" t="s">
        <v>4</v>
      </c>
      <c r="G24" s="12" t="s">
        <v>5</v>
      </c>
      <c r="H24" s="13" t="s">
        <v>6</v>
      </c>
      <c r="I24" s="14" t="s">
        <v>6</v>
      </c>
      <c r="J24" s="112" t="s">
        <v>7</v>
      </c>
      <c r="K24" s="15" t="s">
        <v>8</v>
      </c>
      <c r="L24" s="16"/>
      <c r="M24" s="17"/>
      <c r="N24" s="15" t="s">
        <v>9</v>
      </c>
      <c r="O24" s="16"/>
      <c r="P24" s="17"/>
    </row>
    <row r="25" spans="1:16" ht="12.75">
      <c r="A25" s="18" t="s">
        <v>10</v>
      </c>
      <c r="B25" s="18" t="s">
        <v>10</v>
      </c>
      <c r="C25" s="18" t="s">
        <v>10</v>
      </c>
      <c r="D25" s="115"/>
      <c r="E25" s="111"/>
      <c r="F25" s="111"/>
      <c r="G25" s="19" t="s">
        <v>11</v>
      </c>
      <c r="H25" s="19" t="s">
        <v>12</v>
      </c>
      <c r="I25" s="20" t="s">
        <v>12</v>
      </c>
      <c r="J25" s="113"/>
      <c r="K25" s="21" t="s">
        <v>13</v>
      </c>
      <c r="L25" s="21" t="s">
        <v>14</v>
      </c>
      <c r="M25" s="22" t="s">
        <v>15</v>
      </c>
      <c r="N25" s="21" t="s">
        <v>13</v>
      </c>
      <c r="O25" s="21" t="s">
        <v>14</v>
      </c>
      <c r="P25" s="22" t="s">
        <v>15</v>
      </c>
    </row>
    <row r="26" spans="1:16" ht="18" customHeight="1">
      <c r="A26" s="18">
        <v>12</v>
      </c>
      <c r="B26" s="18" t="s">
        <v>86</v>
      </c>
      <c r="C26" s="89" t="s">
        <v>108</v>
      </c>
      <c r="D26" s="90" t="s">
        <v>41</v>
      </c>
      <c r="E26" s="91" t="s">
        <v>42</v>
      </c>
      <c r="F26" s="91" t="s">
        <v>87</v>
      </c>
      <c r="G26" s="23">
        <v>0.5805787037037037</v>
      </c>
      <c r="H26" s="24">
        <f>IF(G26&gt;I$23,G26-I$23,G26+24-I$23)</f>
        <v>0.07710648148148147</v>
      </c>
      <c r="I26" s="25">
        <f>HOUR(H26)*60*60+MINUTE(H26)*60+SECOND(H26)</f>
        <v>6662</v>
      </c>
      <c r="J26" s="97">
        <v>0.966</v>
      </c>
      <c r="K26" s="25">
        <f>I26*J26</f>
        <v>6435.492</v>
      </c>
      <c r="L26" s="27">
        <f>RANK(K26,K$26:K$29,1)</f>
        <v>1</v>
      </c>
      <c r="M26" s="27">
        <f>RANK(L26,L$26:L$29,1)</f>
        <v>1</v>
      </c>
      <c r="N26" s="25">
        <f>I26*J26</f>
        <v>6435.492</v>
      </c>
      <c r="O26" s="27">
        <f>RANK(N26,N$26:N$29,1)</f>
        <v>1</v>
      </c>
      <c r="P26" s="27">
        <f>RANK(O26,O$26:O$29,1)</f>
        <v>1</v>
      </c>
    </row>
    <row r="27" spans="1:16" ht="18" customHeight="1">
      <c r="A27" s="18">
        <v>14</v>
      </c>
      <c r="B27" s="18" t="s">
        <v>90</v>
      </c>
      <c r="C27" s="96" t="s">
        <v>91</v>
      </c>
      <c r="D27" s="93" t="s">
        <v>92</v>
      </c>
      <c r="E27" s="95" t="s">
        <v>93</v>
      </c>
      <c r="F27" s="95" t="s">
        <v>94</v>
      </c>
      <c r="G27" s="23">
        <v>0.5896875</v>
      </c>
      <c r="H27" s="24">
        <f>IF(G27&gt;I$23,G27-I$23,G27+24-I$23)</f>
        <v>0.08621527777777782</v>
      </c>
      <c r="I27" s="25">
        <f>HOUR(H27)*60*60+MINUTE(H27)*60+SECOND(H27)</f>
        <v>7449</v>
      </c>
      <c r="J27" s="108">
        <v>0.937</v>
      </c>
      <c r="K27" s="25">
        <f>I27*J27</f>
        <v>6979.713000000001</v>
      </c>
      <c r="L27" s="27">
        <f>RANK(K27,K$26:K$29,1)</f>
        <v>2</v>
      </c>
      <c r="M27" s="27">
        <f>RANK(L27,L$26:L$29,1)</f>
        <v>2</v>
      </c>
      <c r="N27" s="25">
        <f>I27*J27</f>
        <v>6979.713000000001</v>
      </c>
      <c r="O27" s="27">
        <f>RANK(N27,N$26:N$29,1)</f>
        <v>2</v>
      </c>
      <c r="P27" s="27">
        <f>RANK(O27,O$26:O$29,1)</f>
        <v>2</v>
      </c>
    </row>
    <row r="28" spans="1:16" ht="18" customHeight="1">
      <c r="A28" s="18">
        <v>15</v>
      </c>
      <c r="B28" s="18" t="s">
        <v>95</v>
      </c>
      <c r="C28" s="101"/>
      <c r="D28" s="90" t="s">
        <v>96</v>
      </c>
      <c r="E28" s="93" t="s">
        <v>97</v>
      </c>
      <c r="F28" s="93" t="s">
        <v>98</v>
      </c>
      <c r="G28" s="23" t="s">
        <v>110</v>
      </c>
      <c r="H28" s="24"/>
      <c r="I28" s="25"/>
      <c r="J28" s="102">
        <v>0.897</v>
      </c>
      <c r="K28" s="25" t="s">
        <v>110</v>
      </c>
      <c r="L28" s="27"/>
      <c r="M28" s="27">
        <v>4</v>
      </c>
      <c r="N28" s="25" t="s">
        <v>110</v>
      </c>
      <c r="O28" s="27"/>
      <c r="P28" s="27">
        <v>4</v>
      </c>
    </row>
    <row r="29" spans="1:16" ht="18" customHeight="1">
      <c r="A29" s="18">
        <v>13</v>
      </c>
      <c r="B29" s="18" t="s">
        <v>88</v>
      </c>
      <c r="C29" s="101">
        <v>1320</v>
      </c>
      <c r="D29" s="90" t="s">
        <v>31</v>
      </c>
      <c r="E29" s="93" t="s">
        <v>43</v>
      </c>
      <c r="F29" s="93" t="s">
        <v>89</v>
      </c>
      <c r="G29" s="23" t="s">
        <v>109</v>
      </c>
      <c r="H29" s="24"/>
      <c r="I29" s="25"/>
      <c r="J29" s="102">
        <v>0.95</v>
      </c>
      <c r="K29" s="25" t="s">
        <v>109</v>
      </c>
      <c r="L29" s="27"/>
      <c r="M29" s="27">
        <v>5</v>
      </c>
      <c r="N29" s="25" t="s">
        <v>109</v>
      </c>
      <c r="O29" s="27"/>
      <c r="P29" s="27">
        <v>5</v>
      </c>
    </row>
    <row r="30" spans="5:16" ht="12.75">
      <c r="E30" s="71"/>
      <c r="F30" s="71"/>
      <c r="G30" s="72"/>
      <c r="H30" s="73"/>
      <c r="I30" s="74"/>
      <c r="J30" s="75"/>
      <c r="K30" s="74"/>
      <c r="L30" s="76"/>
      <c r="M30" s="76"/>
      <c r="N30" s="74"/>
      <c r="O30" s="76"/>
      <c r="P30" s="31"/>
    </row>
    <row r="31" spans="1:15" ht="14.25">
      <c r="A31" s="34" t="s">
        <v>20</v>
      </c>
      <c r="B31" s="34"/>
      <c r="C31" s="35"/>
      <c r="D31" s="35"/>
      <c r="E31" s="35"/>
      <c r="F31" s="35"/>
      <c r="G31" s="3"/>
      <c r="H31" s="36" t="s">
        <v>0</v>
      </c>
      <c r="I31" s="8">
        <v>0.5034722222222222</v>
      </c>
      <c r="J31" s="37"/>
      <c r="K31" s="38"/>
      <c r="L31" s="38"/>
      <c r="M31" s="39"/>
      <c r="N31" s="38"/>
      <c r="O31" s="38"/>
    </row>
    <row r="32" spans="1:16" ht="12.75">
      <c r="A32" s="11" t="s">
        <v>33</v>
      </c>
      <c r="B32" s="11" t="s">
        <v>34</v>
      </c>
      <c r="C32" s="11" t="s">
        <v>1</v>
      </c>
      <c r="D32" s="114" t="s">
        <v>2</v>
      </c>
      <c r="E32" s="110" t="s">
        <v>3</v>
      </c>
      <c r="F32" s="110" t="s">
        <v>4</v>
      </c>
      <c r="G32" s="12" t="s">
        <v>5</v>
      </c>
      <c r="H32" s="13" t="s">
        <v>6</v>
      </c>
      <c r="I32" s="14" t="s">
        <v>6</v>
      </c>
      <c r="J32" s="112" t="s">
        <v>21</v>
      </c>
      <c r="K32" s="15" t="s">
        <v>8</v>
      </c>
      <c r="L32" s="16"/>
      <c r="M32" s="17"/>
      <c r="N32" s="15" t="s">
        <v>9</v>
      </c>
      <c r="O32" s="16"/>
      <c r="P32" s="17"/>
    </row>
    <row r="33" spans="1:16" ht="12.75">
      <c r="A33" s="18" t="s">
        <v>10</v>
      </c>
      <c r="B33" s="18" t="s">
        <v>10</v>
      </c>
      <c r="C33" s="18" t="s">
        <v>10</v>
      </c>
      <c r="D33" s="115"/>
      <c r="E33" s="111"/>
      <c r="F33" s="111"/>
      <c r="G33" s="19" t="s">
        <v>11</v>
      </c>
      <c r="H33" s="19" t="s">
        <v>12</v>
      </c>
      <c r="I33" s="20" t="s">
        <v>12</v>
      </c>
      <c r="J33" s="113"/>
      <c r="K33" s="21" t="s">
        <v>13</v>
      </c>
      <c r="L33" s="21" t="s">
        <v>14</v>
      </c>
      <c r="M33" s="22" t="s">
        <v>15</v>
      </c>
      <c r="N33" s="21" t="s">
        <v>13</v>
      </c>
      <c r="O33" s="21" t="s">
        <v>14</v>
      </c>
      <c r="P33" s="22" t="s">
        <v>15</v>
      </c>
    </row>
    <row r="34" spans="1:16" ht="18" customHeight="1">
      <c r="A34" s="18">
        <v>17</v>
      </c>
      <c r="B34" s="18" t="s">
        <v>99</v>
      </c>
      <c r="C34" s="29"/>
      <c r="D34" s="103" t="s">
        <v>100</v>
      </c>
      <c r="E34" s="104"/>
      <c r="F34" s="103" t="s">
        <v>101</v>
      </c>
      <c r="G34" s="23">
        <v>0.5669097222222222</v>
      </c>
      <c r="H34" s="24">
        <f>IF(G34&gt;I$31,G34-I$31,G34+24-I$31)</f>
        <v>0.06343750000000004</v>
      </c>
      <c r="I34" s="25">
        <f>HOUR(H34)*60*60+MINUTE(H34)*60+SECOND(H34)</f>
        <v>5481</v>
      </c>
      <c r="J34" s="26">
        <v>1.046</v>
      </c>
      <c r="K34" s="25">
        <f>I34*J34</f>
        <v>5733.126</v>
      </c>
      <c r="L34" s="27">
        <f>RANK(K34,K$34:K$35,1)</f>
        <v>1</v>
      </c>
      <c r="M34" s="27">
        <f>RANK(L34,L$34:L$35,1)</f>
        <v>1</v>
      </c>
      <c r="N34" s="25">
        <f>I34*J34</f>
        <v>5733.126</v>
      </c>
      <c r="O34" s="27">
        <f>RANK(N34,N$34:N$35,1)</f>
        <v>1</v>
      </c>
      <c r="P34" s="27">
        <f>RANK(O34,O$34:O$35,1)</f>
        <v>1</v>
      </c>
    </row>
    <row r="35" spans="1:16" ht="18" customHeight="1">
      <c r="A35" s="18">
        <v>16</v>
      </c>
      <c r="B35" s="18" t="s">
        <v>45</v>
      </c>
      <c r="C35" s="29"/>
      <c r="D35" s="103" t="s">
        <v>105</v>
      </c>
      <c r="E35" s="104"/>
      <c r="F35" s="103" t="s">
        <v>44</v>
      </c>
      <c r="G35" s="23">
        <v>0.5817824074074074</v>
      </c>
      <c r="H35" s="24">
        <f>IF(G35&gt;I$31,G35-I$31,G35+24-I$31)</f>
        <v>0.07831018518518518</v>
      </c>
      <c r="I35" s="25">
        <f>HOUR(H35)*60*60+MINUTE(H35)*60+SECOND(H35)</f>
        <v>6766</v>
      </c>
      <c r="J35" s="26">
        <v>0.975</v>
      </c>
      <c r="K35" s="25">
        <f>I35*J35</f>
        <v>6596.849999999999</v>
      </c>
      <c r="L35" s="27">
        <f>RANK(K35,K$34:K$35,1)</f>
        <v>2</v>
      </c>
      <c r="M35" s="27">
        <f>RANK(L35,L$34:L$35,1)</f>
        <v>2</v>
      </c>
      <c r="N35" s="25">
        <f>I35*J35</f>
        <v>6596.849999999999</v>
      </c>
      <c r="O35" s="27">
        <f>RANK(N35,N$34:N$35,1)</f>
        <v>2</v>
      </c>
      <c r="P35" s="27">
        <f>RANK(O35,O$34:O$35,1)</f>
        <v>2</v>
      </c>
    </row>
    <row r="36" spans="1:15" ht="15.75">
      <c r="A36" s="40"/>
      <c r="B36" s="40"/>
      <c r="C36" s="41"/>
      <c r="D36" s="41"/>
      <c r="E36" s="41"/>
      <c r="F36" s="42"/>
      <c r="G36" s="42"/>
      <c r="H36" s="42"/>
      <c r="I36" s="42"/>
      <c r="J36" s="42"/>
      <c r="L36" s="43"/>
      <c r="M36" s="42"/>
      <c r="N36" s="42"/>
      <c r="O36" s="44"/>
    </row>
    <row r="37" spans="1:15" ht="12.75">
      <c r="A37" s="1"/>
      <c r="B37" s="1"/>
      <c r="C37" s="32" t="s">
        <v>19</v>
      </c>
      <c r="D37" s="30"/>
      <c r="E37" s="30"/>
      <c r="F37" s="40"/>
      <c r="G37" s="40"/>
      <c r="I37" s="3"/>
      <c r="J37" s="33"/>
      <c r="K37" s="33" t="s">
        <v>32</v>
      </c>
      <c r="L37" s="3"/>
      <c r="M37" s="45"/>
      <c r="N37" s="44"/>
      <c r="O37" s="40"/>
    </row>
    <row r="38" ht="12.75">
      <c r="K38" s="88" t="s">
        <v>114</v>
      </c>
    </row>
  </sheetData>
  <sheetProtection/>
  <mergeCells count="16">
    <mergeCell ref="J24:J25"/>
    <mergeCell ref="J15:J16"/>
    <mergeCell ref="J5:J6"/>
    <mergeCell ref="J32:J33"/>
    <mergeCell ref="D5:D6"/>
    <mergeCell ref="E5:E6"/>
    <mergeCell ref="F5:F6"/>
    <mergeCell ref="D15:D16"/>
    <mergeCell ref="D24:D25"/>
    <mergeCell ref="D32:D33"/>
    <mergeCell ref="E15:E16"/>
    <mergeCell ref="E24:E25"/>
    <mergeCell ref="F24:F25"/>
    <mergeCell ref="F15:F16"/>
    <mergeCell ref="E32:E33"/>
    <mergeCell ref="F32:F33"/>
  </mergeCells>
  <printOptions/>
  <pageMargins left="0.5511811023622047" right="0" top="0.3937007874015748" bottom="0" header="0" footer="0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D8" sqref="D8:F8"/>
    </sheetView>
  </sheetViews>
  <sheetFormatPr defaultColWidth="9.140625" defaultRowHeight="12.75"/>
  <cols>
    <col min="1" max="1" width="5.8515625" style="0" customWidth="1"/>
    <col min="2" max="2" width="7.28125" style="0" customWidth="1"/>
    <col min="3" max="3" width="8.57421875" style="0" customWidth="1"/>
    <col min="4" max="4" width="23.00390625" style="0" customWidth="1"/>
    <col min="5" max="5" width="10.57421875" style="0" customWidth="1"/>
    <col min="6" max="6" width="24.28125" style="0" customWidth="1"/>
    <col min="7" max="7" width="8.8515625" style="0" customWidth="1"/>
    <col min="8" max="8" width="8.140625" style="0" customWidth="1"/>
    <col min="9" max="9" width="7.00390625" style="0" customWidth="1"/>
    <col min="10" max="10" width="5.28125" style="0" customWidth="1"/>
    <col min="11" max="11" width="7.7109375" style="0" customWidth="1"/>
    <col min="12" max="12" width="4.421875" style="0" customWidth="1"/>
    <col min="13" max="13" width="4.8515625" style="0" customWidth="1"/>
    <col min="14" max="14" width="7.8515625" style="0" customWidth="1"/>
    <col min="15" max="15" width="4.57421875" style="0" customWidth="1"/>
    <col min="16" max="16" width="4.421875" style="0" customWidth="1"/>
  </cols>
  <sheetData>
    <row r="1" spans="3:16" ht="21" customHeight="1">
      <c r="C1" s="1"/>
      <c r="D1" s="1"/>
      <c r="E1" s="1"/>
      <c r="F1" s="2" t="s">
        <v>47</v>
      </c>
      <c r="G1" s="1"/>
      <c r="H1" s="1"/>
      <c r="I1" s="3"/>
      <c r="J1" s="1"/>
      <c r="K1" s="1"/>
      <c r="L1" s="1"/>
      <c r="M1" s="1"/>
      <c r="N1" s="1"/>
      <c r="O1" s="1"/>
      <c r="P1" s="1"/>
    </row>
    <row r="2" spans="3:16" ht="21" customHeight="1">
      <c r="C2" s="1"/>
      <c r="D2" s="1"/>
      <c r="E2" s="1"/>
      <c r="F2" s="4" t="s">
        <v>49</v>
      </c>
      <c r="G2" s="1"/>
      <c r="H2" s="1"/>
      <c r="I2" s="4"/>
      <c r="J2" s="1"/>
      <c r="K2" s="1"/>
      <c r="L2" s="1"/>
      <c r="M2" s="1"/>
      <c r="N2" s="1"/>
      <c r="O2" s="1"/>
      <c r="P2" s="1"/>
    </row>
    <row r="3" spans="3:16" ht="18" customHeight="1">
      <c r="C3" s="1"/>
      <c r="D3" s="1"/>
      <c r="E3" s="1"/>
      <c r="F3" s="62" t="s">
        <v>22</v>
      </c>
      <c r="G3" s="1"/>
      <c r="H3" s="1"/>
      <c r="I3" s="4"/>
      <c r="J3" s="77"/>
      <c r="K3" s="1"/>
      <c r="L3" s="1"/>
      <c r="M3" s="1"/>
      <c r="N3" s="1"/>
      <c r="O3" s="1"/>
      <c r="P3" s="1"/>
    </row>
    <row r="4" spans="3:16" ht="21" customHeight="1">
      <c r="C4" s="1"/>
      <c r="D4" s="1"/>
      <c r="E4" s="1"/>
      <c r="F4" s="62"/>
      <c r="G4" s="1"/>
      <c r="H4" s="1"/>
      <c r="I4" s="4"/>
      <c r="J4" s="77"/>
      <c r="K4" s="1"/>
      <c r="L4" s="1"/>
      <c r="M4" s="1"/>
      <c r="N4" s="1"/>
      <c r="O4" s="1"/>
      <c r="P4" s="1"/>
    </row>
    <row r="5" spans="2:16" ht="18.75" customHeight="1">
      <c r="B5" s="78" t="s">
        <v>102</v>
      </c>
      <c r="D5" s="6"/>
      <c r="E5" s="6"/>
      <c r="F5" s="6"/>
      <c r="G5" s="6"/>
      <c r="H5" s="7"/>
      <c r="I5" s="7" t="s">
        <v>0</v>
      </c>
      <c r="J5" s="8">
        <v>0.5034722222222222</v>
      </c>
      <c r="K5" s="9"/>
      <c r="L5" s="10"/>
      <c r="M5" s="6"/>
      <c r="N5" s="10"/>
      <c r="O5" s="10"/>
      <c r="P5" s="6"/>
    </row>
    <row r="6" spans="1:16" ht="12.75">
      <c r="A6" s="11" t="s">
        <v>33</v>
      </c>
      <c r="B6" s="11" t="s">
        <v>46</v>
      </c>
      <c r="C6" s="11" t="s">
        <v>1</v>
      </c>
      <c r="D6" s="114" t="s">
        <v>2</v>
      </c>
      <c r="E6" s="110" t="s">
        <v>3</v>
      </c>
      <c r="F6" s="110" t="s">
        <v>4</v>
      </c>
      <c r="G6" s="12" t="s">
        <v>5</v>
      </c>
      <c r="H6" s="13" t="s">
        <v>6</v>
      </c>
      <c r="I6" s="14" t="s">
        <v>6</v>
      </c>
      <c r="J6" s="112" t="s">
        <v>7</v>
      </c>
      <c r="K6" s="15" t="s">
        <v>8</v>
      </c>
      <c r="L6" s="16"/>
      <c r="M6" s="17"/>
      <c r="N6" s="15" t="s">
        <v>9</v>
      </c>
      <c r="O6" s="16"/>
      <c r="P6" s="17"/>
    </row>
    <row r="7" spans="1:16" ht="12.75">
      <c r="A7" s="18" t="s">
        <v>10</v>
      </c>
      <c r="B7" s="18" t="s">
        <v>10</v>
      </c>
      <c r="C7" s="18" t="s">
        <v>10</v>
      </c>
      <c r="D7" s="115"/>
      <c r="E7" s="111"/>
      <c r="F7" s="111"/>
      <c r="G7" s="19" t="s">
        <v>11</v>
      </c>
      <c r="H7" s="19" t="s">
        <v>12</v>
      </c>
      <c r="I7" s="20" t="s">
        <v>12</v>
      </c>
      <c r="J7" s="113"/>
      <c r="K7" s="21" t="s">
        <v>13</v>
      </c>
      <c r="L7" s="21" t="s">
        <v>14</v>
      </c>
      <c r="M7" s="22" t="s">
        <v>15</v>
      </c>
      <c r="N7" s="21" t="s">
        <v>13</v>
      </c>
      <c r="O7" s="21" t="s">
        <v>14</v>
      </c>
      <c r="P7" s="22" t="s">
        <v>15</v>
      </c>
    </row>
    <row r="8" spans="1:16" ht="21" customHeight="1">
      <c r="A8" s="18">
        <v>1</v>
      </c>
      <c r="B8" s="18" t="s">
        <v>54</v>
      </c>
      <c r="C8" s="89" t="s">
        <v>106</v>
      </c>
      <c r="D8" s="90" t="s">
        <v>120</v>
      </c>
      <c r="E8" s="91" t="s">
        <v>55</v>
      </c>
      <c r="F8" s="91" t="s">
        <v>121</v>
      </c>
      <c r="G8" s="23">
        <v>0.5613888888888888</v>
      </c>
      <c r="H8" s="24">
        <f aca="true" t="shared" si="0" ref="H8:H20">IF(G8&gt;J$5,G8-J$5,G8+24-J$5)</f>
        <v>0.057916666666666616</v>
      </c>
      <c r="I8" s="25">
        <f aca="true" t="shared" si="1" ref="I8:I20">HOUR(H8)*60*60+MINUTE(H8)*60+SECOND(H8)</f>
        <v>5004</v>
      </c>
      <c r="J8" s="97">
        <v>1.165</v>
      </c>
      <c r="K8" s="25">
        <f aca="true" t="shared" si="2" ref="K8:K20">I8*J8</f>
        <v>5829.66</v>
      </c>
      <c r="L8" s="27">
        <f aca="true" t="shared" si="3" ref="L8:M20">RANK(K8,K$8:K$22,1)</f>
        <v>1</v>
      </c>
      <c r="M8" s="27">
        <f t="shared" si="3"/>
        <v>1</v>
      </c>
      <c r="N8" s="25">
        <f aca="true" t="shared" si="4" ref="N8:N16">I8*J8</f>
        <v>5829.66</v>
      </c>
      <c r="O8" s="27">
        <f aca="true" t="shared" si="5" ref="O8:P16">RANK(N8,N$8:N$22,1)</f>
        <v>1</v>
      </c>
      <c r="P8" s="27">
        <f t="shared" si="5"/>
        <v>1</v>
      </c>
    </row>
    <row r="9" spans="1:16" ht="21" customHeight="1">
      <c r="A9" s="18">
        <v>2</v>
      </c>
      <c r="B9" s="18" t="s">
        <v>56</v>
      </c>
      <c r="C9" s="89" t="s">
        <v>107</v>
      </c>
      <c r="D9" s="90" t="s">
        <v>57</v>
      </c>
      <c r="E9" s="91" t="s">
        <v>55</v>
      </c>
      <c r="F9" s="91" t="s">
        <v>18</v>
      </c>
      <c r="G9" s="23">
        <v>0.562951388888889</v>
      </c>
      <c r="H9" s="24">
        <f t="shared" si="0"/>
        <v>0.05947916666666675</v>
      </c>
      <c r="I9" s="25">
        <f t="shared" si="1"/>
        <v>5139</v>
      </c>
      <c r="J9" s="97">
        <v>1.165</v>
      </c>
      <c r="K9" s="25">
        <f t="shared" si="2"/>
        <v>5986.935</v>
      </c>
      <c r="L9" s="27">
        <f t="shared" si="3"/>
        <v>3</v>
      </c>
      <c r="M9" s="27">
        <f t="shared" si="3"/>
        <v>3</v>
      </c>
      <c r="N9" s="25">
        <f t="shared" si="4"/>
        <v>5986.935</v>
      </c>
      <c r="O9" s="27">
        <f t="shared" si="5"/>
        <v>2</v>
      </c>
      <c r="P9" s="27">
        <f t="shared" si="5"/>
        <v>2</v>
      </c>
    </row>
    <row r="10" spans="1:16" ht="21" customHeight="1">
      <c r="A10" s="18">
        <v>7</v>
      </c>
      <c r="B10" s="18" t="s">
        <v>70</v>
      </c>
      <c r="C10" s="89">
        <v>518</v>
      </c>
      <c r="D10" s="90" t="s">
        <v>71</v>
      </c>
      <c r="E10" s="91" t="s">
        <v>35</v>
      </c>
      <c r="F10" s="91" t="s">
        <v>36</v>
      </c>
      <c r="G10" s="23">
        <v>0.5682638888888889</v>
      </c>
      <c r="H10" s="24">
        <f t="shared" si="0"/>
        <v>0.06479166666666669</v>
      </c>
      <c r="I10" s="25">
        <f t="shared" si="1"/>
        <v>5598</v>
      </c>
      <c r="J10" s="97">
        <v>1.073</v>
      </c>
      <c r="K10" s="25">
        <f t="shared" si="2"/>
        <v>6006.6539999999995</v>
      </c>
      <c r="L10" s="27">
        <f t="shared" si="3"/>
        <v>5</v>
      </c>
      <c r="M10" s="27">
        <f t="shared" si="3"/>
        <v>5</v>
      </c>
      <c r="N10" s="25">
        <f t="shared" si="4"/>
        <v>6006.6539999999995</v>
      </c>
      <c r="O10" s="27">
        <f t="shared" si="5"/>
        <v>3</v>
      </c>
      <c r="P10" s="27">
        <f t="shared" si="5"/>
        <v>3</v>
      </c>
    </row>
    <row r="11" spans="1:16" ht="21" customHeight="1">
      <c r="A11" s="18">
        <v>10</v>
      </c>
      <c r="B11" s="18" t="s">
        <v>79</v>
      </c>
      <c r="C11" s="92" t="s">
        <v>38</v>
      </c>
      <c r="D11" s="93" t="s">
        <v>39</v>
      </c>
      <c r="E11" s="103" t="s">
        <v>40</v>
      </c>
      <c r="F11" s="93" t="s">
        <v>80</v>
      </c>
      <c r="G11" s="23">
        <v>0.5735532407407408</v>
      </c>
      <c r="H11" s="24">
        <f t="shared" si="0"/>
        <v>0.07008101851851856</v>
      </c>
      <c r="I11" s="25">
        <f t="shared" si="1"/>
        <v>6055</v>
      </c>
      <c r="J11" s="109">
        <v>1.017</v>
      </c>
      <c r="K11" s="25">
        <f t="shared" si="2"/>
        <v>6157.9349999999995</v>
      </c>
      <c r="L11" s="27">
        <f t="shared" si="3"/>
        <v>7</v>
      </c>
      <c r="M11" s="27">
        <f t="shared" si="3"/>
        <v>7</v>
      </c>
      <c r="N11" s="25">
        <f t="shared" si="4"/>
        <v>6157.9349999999995</v>
      </c>
      <c r="O11" s="27">
        <f t="shared" si="5"/>
        <v>4</v>
      </c>
      <c r="P11" s="27">
        <f t="shared" si="5"/>
        <v>4</v>
      </c>
    </row>
    <row r="12" spans="1:16" ht="21" customHeight="1">
      <c r="A12" s="18">
        <v>11</v>
      </c>
      <c r="B12" s="18" t="s">
        <v>81</v>
      </c>
      <c r="C12" s="92">
        <v>33</v>
      </c>
      <c r="D12" s="93" t="s">
        <v>37</v>
      </c>
      <c r="E12" s="94" t="s">
        <v>30</v>
      </c>
      <c r="F12" s="95" t="s">
        <v>82</v>
      </c>
      <c r="G12" s="23">
        <v>0.5752893518518518</v>
      </c>
      <c r="H12" s="24">
        <f t="shared" si="0"/>
        <v>0.0718171296296296</v>
      </c>
      <c r="I12" s="25">
        <f t="shared" si="1"/>
        <v>6205</v>
      </c>
      <c r="J12" s="98">
        <v>1.003</v>
      </c>
      <c r="K12" s="25">
        <f t="shared" si="2"/>
        <v>6223.615</v>
      </c>
      <c r="L12" s="27">
        <f t="shared" si="3"/>
        <v>9</v>
      </c>
      <c r="M12" s="27">
        <f t="shared" si="3"/>
        <v>9</v>
      </c>
      <c r="N12" s="25">
        <f t="shared" si="4"/>
        <v>6223.615</v>
      </c>
      <c r="O12" s="27">
        <f t="shared" si="5"/>
        <v>5</v>
      </c>
      <c r="P12" s="27">
        <f t="shared" si="5"/>
        <v>5</v>
      </c>
    </row>
    <row r="13" spans="1:16" ht="21" customHeight="1">
      <c r="A13" s="18">
        <v>5</v>
      </c>
      <c r="B13" s="18" t="s">
        <v>63</v>
      </c>
      <c r="C13" s="92">
        <v>7878</v>
      </c>
      <c r="D13" s="93" t="s">
        <v>69</v>
      </c>
      <c r="E13" s="94" t="s">
        <v>17</v>
      </c>
      <c r="F13" s="95" t="s">
        <v>103</v>
      </c>
      <c r="G13" s="23">
        <v>0.5676388888888889</v>
      </c>
      <c r="H13" s="24">
        <f t="shared" si="0"/>
        <v>0.0641666666666667</v>
      </c>
      <c r="I13" s="25">
        <f t="shared" si="1"/>
        <v>5544</v>
      </c>
      <c r="J13" s="98">
        <v>1.13</v>
      </c>
      <c r="K13" s="25">
        <f t="shared" si="2"/>
        <v>6264.719999999999</v>
      </c>
      <c r="L13" s="27">
        <f t="shared" si="3"/>
        <v>10</v>
      </c>
      <c r="M13" s="27">
        <f t="shared" si="3"/>
        <v>10</v>
      </c>
      <c r="N13" s="25">
        <f t="shared" si="4"/>
        <v>6264.719999999999</v>
      </c>
      <c r="O13" s="27">
        <f t="shared" si="5"/>
        <v>6</v>
      </c>
      <c r="P13" s="27">
        <f t="shared" si="5"/>
        <v>6</v>
      </c>
    </row>
    <row r="14" spans="1:16" ht="21" customHeight="1">
      <c r="A14" s="18">
        <v>12</v>
      </c>
      <c r="B14" s="18" t="s">
        <v>86</v>
      </c>
      <c r="C14" s="89" t="s">
        <v>108</v>
      </c>
      <c r="D14" s="90" t="s">
        <v>41</v>
      </c>
      <c r="E14" s="91" t="s">
        <v>42</v>
      </c>
      <c r="F14" s="91" t="s">
        <v>87</v>
      </c>
      <c r="G14" s="23">
        <v>0.5805787037037037</v>
      </c>
      <c r="H14" s="24">
        <f t="shared" si="0"/>
        <v>0.07710648148148147</v>
      </c>
      <c r="I14" s="25">
        <f t="shared" si="1"/>
        <v>6662</v>
      </c>
      <c r="J14" s="97">
        <v>0.966</v>
      </c>
      <c r="K14" s="25">
        <f t="shared" si="2"/>
        <v>6435.492</v>
      </c>
      <c r="L14" s="27">
        <f t="shared" si="3"/>
        <v>11</v>
      </c>
      <c r="M14" s="27">
        <f t="shared" si="3"/>
        <v>11</v>
      </c>
      <c r="N14" s="25">
        <f t="shared" si="4"/>
        <v>6435.492</v>
      </c>
      <c r="O14" s="27">
        <f t="shared" si="5"/>
        <v>7</v>
      </c>
      <c r="P14" s="27">
        <f t="shared" si="5"/>
        <v>7</v>
      </c>
    </row>
    <row r="15" spans="1:16" ht="21" customHeight="1">
      <c r="A15" s="18">
        <v>9</v>
      </c>
      <c r="B15" s="18" t="s">
        <v>76</v>
      </c>
      <c r="C15" s="96">
        <v>2016</v>
      </c>
      <c r="D15" s="93" t="s">
        <v>77</v>
      </c>
      <c r="E15" s="95" t="s">
        <v>74</v>
      </c>
      <c r="F15" s="95" t="s">
        <v>78</v>
      </c>
      <c r="G15" s="23">
        <v>0.5766435185185185</v>
      </c>
      <c r="H15" s="24">
        <f t="shared" si="0"/>
        <v>0.07317129629629626</v>
      </c>
      <c r="I15" s="25">
        <f t="shared" si="1"/>
        <v>6322</v>
      </c>
      <c r="J15" s="108">
        <v>1.036</v>
      </c>
      <c r="K15" s="25">
        <f t="shared" si="2"/>
        <v>6549.592000000001</v>
      </c>
      <c r="L15" s="27">
        <f t="shared" si="3"/>
        <v>12</v>
      </c>
      <c r="M15" s="27">
        <f t="shared" si="3"/>
        <v>12</v>
      </c>
      <c r="N15" s="25">
        <f t="shared" si="4"/>
        <v>6549.592000000001</v>
      </c>
      <c r="O15" s="27">
        <f t="shared" si="5"/>
        <v>8</v>
      </c>
      <c r="P15" s="27">
        <f t="shared" si="5"/>
        <v>8</v>
      </c>
    </row>
    <row r="16" spans="1:16" ht="21" customHeight="1">
      <c r="A16" s="18">
        <v>14</v>
      </c>
      <c r="B16" s="18" t="s">
        <v>90</v>
      </c>
      <c r="C16" s="89" t="s">
        <v>91</v>
      </c>
      <c r="D16" s="90" t="s">
        <v>92</v>
      </c>
      <c r="E16" s="91" t="s">
        <v>93</v>
      </c>
      <c r="F16" s="91" t="s">
        <v>94</v>
      </c>
      <c r="G16" s="23">
        <v>0.5896875</v>
      </c>
      <c r="H16" s="24">
        <f t="shared" si="0"/>
        <v>0.08621527777777782</v>
      </c>
      <c r="I16" s="25">
        <f t="shared" si="1"/>
        <v>7449</v>
      </c>
      <c r="J16" s="97">
        <v>0.937</v>
      </c>
      <c r="K16" s="25">
        <f t="shared" si="2"/>
        <v>6979.713000000001</v>
      </c>
      <c r="L16" s="27">
        <f t="shared" si="3"/>
        <v>13</v>
      </c>
      <c r="M16" s="27">
        <f t="shared" si="3"/>
        <v>13</v>
      </c>
      <c r="N16" s="25">
        <f t="shared" si="4"/>
        <v>6979.713000000001</v>
      </c>
      <c r="O16" s="27">
        <f t="shared" si="5"/>
        <v>9</v>
      </c>
      <c r="P16" s="27">
        <f t="shared" si="5"/>
        <v>9</v>
      </c>
    </row>
    <row r="17" spans="1:16" ht="21" customHeight="1">
      <c r="A17" s="18">
        <v>3</v>
      </c>
      <c r="B17" s="18" t="s">
        <v>58</v>
      </c>
      <c r="C17" s="89">
        <v>12122</v>
      </c>
      <c r="D17" s="90" t="s">
        <v>59</v>
      </c>
      <c r="E17" s="91" t="s">
        <v>55</v>
      </c>
      <c r="F17" s="91" t="s">
        <v>60</v>
      </c>
      <c r="G17" s="23">
        <v>0.5631018518518519</v>
      </c>
      <c r="H17" s="24">
        <f t="shared" si="0"/>
        <v>0.0596296296296297</v>
      </c>
      <c r="I17" s="25">
        <f t="shared" si="1"/>
        <v>5152</v>
      </c>
      <c r="J17" s="97">
        <v>1.165</v>
      </c>
      <c r="K17" s="25">
        <f t="shared" si="2"/>
        <v>6002.08</v>
      </c>
      <c r="L17" s="27">
        <f t="shared" si="3"/>
        <v>4</v>
      </c>
      <c r="M17" s="27">
        <f t="shared" si="3"/>
        <v>4</v>
      </c>
      <c r="N17" s="25" t="s">
        <v>111</v>
      </c>
      <c r="O17" s="27"/>
      <c r="P17" s="27">
        <v>15</v>
      </c>
    </row>
    <row r="18" spans="1:16" ht="21" customHeight="1">
      <c r="A18" s="18">
        <v>4</v>
      </c>
      <c r="B18" s="18" t="s">
        <v>61</v>
      </c>
      <c r="C18" s="89">
        <v>3212</v>
      </c>
      <c r="D18" s="90" t="s">
        <v>62</v>
      </c>
      <c r="E18" s="91" t="s">
        <v>16</v>
      </c>
      <c r="F18" s="91" t="s">
        <v>28</v>
      </c>
      <c r="G18" s="23">
        <v>0.5649305555555556</v>
      </c>
      <c r="H18" s="24">
        <f t="shared" si="0"/>
        <v>0.06145833333333339</v>
      </c>
      <c r="I18" s="25">
        <f t="shared" si="1"/>
        <v>5310</v>
      </c>
      <c r="J18" s="97">
        <v>1.163</v>
      </c>
      <c r="K18" s="25">
        <f t="shared" si="2"/>
        <v>6175.53</v>
      </c>
      <c r="L18" s="27">
        <f t="shared" si="3"/>
        <v>8</v>
      </c>
      <c r="M18" s="27">
        <f t="shared" si="3"/>
        <v>8</v>
      </c>
      <c r="N18" s="25" t="s">
        <v>111</v>
      </c>
      <c r="O18" s="27"/>
      <c r="P18" s="27">
        <v>15</v>
      </c>
    </row>
    <row r="19" spans="1:16" ht="21" customHeight="1">
      <c r="A19" s="18">
        <v>6</v>
      </c>
      <c r="B19" s="18" t="s">
        <v>65</v>
      </c>
      <c r="C19" s="89" t="s">
        <v>66</v>
      </c>
      <c r="D19" s="90" t="s">
        <v>67</v>
      </c>
      <c r="E19" s="91" t="s">
        <v>29</v>
      </c>
      <c r="F19" s="91" t="s">
        <v>68</v>
      </c>
      <c r="G19" s="23">
        <v>0.565300925925926</v>
      </c>
      <c r="H19" s="24">
        <f t="shared" si="0"/>
        <v>0.06182870370370375</v>
      </c>
      <c r="I19" s="25">
        <f t="shared" si="1"/>
        <v>5342</v>
      </c>
      <c r="J19" s="97">
        <v>1.115</v>
      </c>
      <c r="K19" s="25">
        <f t="shared" si="2"/>
        <v>5956.33</v>
      </c>
      <c r="L19" s="27">
        <f t="shared" si="3"/>
        <v>2</v>
      </c>
      <c r="M19" s="27">
        <f t="shared" si="3"/>
        <v>2</v>
      </c>
      <c r="N19" s="25" t="s">
        <v>111</v>
      </c>
      <c r="O19" s="27"/>
      <c r="P19" s="27">
        <v>15</v>
      </c>
    </row>
    <row r="20" spans="1:16" ht="21" customHeight="1">
      <c r="A20" s="18">
        <v>8</v>
      </c>
      <c r="B20" s="18" t="s">
        <v>72</v>
      </c>
      <c r="C20" s="96">
        <v>2101</v>
      </c>
      <c r="D20" s="93" t="s">
        <v>73</v>
      </c>
      <c r="E20" s="93" t="s">
        <v>74</v>
      </c>
      <c r="F20" s="93" t="s">
        <v>75</v>
      </c>
      <c r="G20" s="23">
        <v>0.5700925925925926</v>
      </c>
      <c r="H20" s="24">
        <f t="shared" si="0"/>
        <v>0.06662037037037039</v>
      </c>
      <c r="I20" s="25">
        <f t="shared" si="1"/>
        <v>5756</v>
      </c>
      <c r="J20" s="99">
        <v>1.053</v>
      </c>
      <c r="K20" s="25">
        <f t="shared" si="2"/>
        <v>6061.067999999999</v>
      </c>
      <c r="L20" s="27">
        <f t="shared" si="3"/>
        <v>6</v>
      </c>
      <c r="M20" s="27">
        <f t="shared" si="3"/>
        <v>6</v>
      </c>
      <c r="N20" s="25" t="s">
        <v>111</v>
      </c>
      <c r="O20" s="27"/>
      <c r="P20" s="27">
        <v>15</v>
      </c>
    </row>
    <row r="21" spans="1:16" ht="21" customHeight="1">
      <c r="A21" s="18">
        <v>15</v>
      </c>
      <c r="B21" s="18" t="s">
        <v>95</v>
      </c>
      <c r="C21" s="101"/>
      <c r="D21" s="90" t="s">
        <v>96</v>
      </c>
      <c r="E21" s="93" t="s">
        <v>97</v>
      </c>
      <c r="F21" s="93" t="s">
        <v>98</v>
      </c>
      <c r="G21" s="23" t="s">
        <v>110</v>
      </c>
      <c r="H21" s="24"/>
      <c r="I21" s="25"/>
      <c r="J21" s="102">
        <v>0.897</v>
      </c>
      <c r="K21" s="25" t="s">
        <v>110</v>
      </c>
      <c r="L21" s="27"/>
      <c r="M21" s="27">
        <v>15</v>
      </c>
      <c r="N21" s="25" t="s">
        <v>110</v>
      </c>
      <c r="O21" s="27"/>
      <c r="P21" s="27">
        <v>15</v>
      </c>
    </row>
    <row r="22" spans="1:16" ht="21" customHeight="1">
      <c r="A22" s="18">
        <v>13</v>
      </c>
      <c r="B22" s="18" t="s">
        <v>88</v>
      </c>
      <c r="C22" s="101">
        <v>1320</v>
      </c>
      <c r="D22" s="90" t="s">
        <v>31</v>
      </c>
      <c r="E22" s="93" t="s">
        <v>43</v>
      </c>
      <c r="F22" s="93" t="s">
        <v>89</v>
      </c>
      <c r="G22" s="23" t="s">
        <v>109</v>
      </c>
      <c r="H22" s="24"/>
      <c r="I22" s="25"/>
      <c r="J22" s="102">
        <v>0.95</v>
      </c>
      <c r="K22" s="25" t="s">
        <v>109</v>
      </c>
      <c r="L22" s="27"/>
      <c r="M22" s="27">
        <v>16</v>
      </c>
      <c r="N22" s="25" t="s">
        <v>109</v>
      </c>
      <c r="O22" s="27"/>
      <c r="P22" s="27">
        <v>16</v>
      </c>
    </row>
    <row r="23" spans="3:16" ht="12.75">
      <c r="C23" s="1"/>
      <c r="D23" s="30"/>
      <c r="E23" s="30"/>
      <c r="F23" s="30"/>
      <c r="G23" s="40"/>
      <c r="H23" s="40"/>
      <c r="I23" s="40"/>
      <c r="J23" s="40"/>
      <c r="K23" s="3"/>
      <c r="L23" s="40"/>
      <c r="M23" s="3"/>
      <c r="N23" s="45"/>
      <c r="O23" s="44"/>
      <c r="P23" s="40"/>
    </row>
    <row r="24" spans="3:16" ht="14.25">
      <c r="C24" s="1"/>
      <c r="D24" s="6" t="s">
        <v>19</v>
      </c>
      <c r="E24" s="80"/>
      <c r="F24" s="80"/>
      <c r="G24" s="80"/>
      <c r="H24" s="80"/>
      <c r="I24" s="79"/>
      <c r="J24" s="81"/>
      <c r="K24" s="79" t="s">
        <v>32</v>
      </c>
      <c r="L24" s="82"/>
      <c r="M24" s="79"/>
      <c r="N24" s="84"/>
      <c r="O24" s="46"/>
      <c r="P24" s="3"/>
    </row>
    <row r="25" spans="4:14" ht="14.25">
      <c r="D25" s="83"/>
      <c r="E25" s="83"/>
      <c r="F25" s="83"/>
      <c r="G25" s="83"/>
      <c r="H25" s="83"/>
      <c r="I25" s="83"/>
      <c r="J25" s="83"/>
      <c r="K25" s="88" t="s">
        <v>115</v>
      </c>
      <c r="L25" s="83"/>
      <c r="M25" s="83"/>
      <c r="N25" s="83"/>
    </row>
    <row r="26" spans="4:14" ht="14.25"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</sheetData>
  <sheetProtection/>
  <mergeCells count="4">
    <mergeCell ref="D6:D7"/>
    <mergeCell ref="E6:E7"/>
    <mergeCell ref="F6:F7"/>
    <mergeCell ref="J6:J7"/>
  </mergeCells>
  <printOptions/>
  <pageMargins left="0.5511811023622047" right="0" top="0.7874015748031497" bottom="0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9">
      <selection activeCell="F40" sqref="F40"/>
    </sheetView>
  </sheetViews>
  <sheetFormatPr defaultColWidth="9.140625" defaultRowHeight="12.75"/>
  <cols>
    <col min="1" max="1" width="5.8515625" style="0" customWidth="1"/>
    <col min="2" max="2" width="8.421875" style="0" customWidth="1"/>
    <col min="3" max="3" width="8.57421875" style="0" customWidth="1"/>
    <col min="4" max="4" width="24.140625" style="0" customWidth="1"/>
    <col min="5" max="5" width="9.8515625" style="0" customWidth="1"/>
    <col min="6" max="6" width="30.8515625" style="0" customWidth="1"/>
    <col min="7" max="7" width="9.00390625" style="0" customWidth="1"/>
    <col min="8" max="8" width="9.7109375" style="0" customWidth="1"/>
    <col min="9" max="9" width="9.421875" style="0" customWidth="1"/>
    <col min="10" max="10" width="6.00390625" style="0" customWidth="1"/>
    <col min="11" max="11" width="7.8515625" style="0" customWidth="1"/>
    <col min="12" max="12" width="3.8515625" style="0" customWidth="1"/>
    <col min="13" max="13" width="4.28125" style="0" customWidth="1"/>
    <col min="14" max="14" width="8.00390625" style="0" customWidth="1"/>
    <col min="15" max="15" width="4.421875" style="0" customWidth="1"/>
    <col min="16" max="16" width="4.8515625" style="0" customWidth="1"/>
  </cols>
  <sheetData>
    <row r="1" spans="1:15" ht="15">
      <c r="A1" s="1"/>
      <c r="B1" s="1"/>
      <c r="C1" s="1"/>
      <c r="D1" s="1"/>
      <c r="E1" s="2"/>
      <c r="F1" s="2" t="s">
        <v>47</v>
      </c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 t="s">
        <v>104</v>
      </c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>
      <c r="A4" s="5" t="s">
        <v>83</v>
      </c>
      <c r="B4" s="5"/>
      <c r="C4" s="6"/>
      <c r="D4" s="6"/>
      <c r="E4" s="6"/>
      <c r="F4" s="6"/>
      <c r="G4" s="7"/>
      <c r="H4" s="7" t="s">
        <v>0</v>
      </c>
      <c r="I4" s="8">
        <v>0.5972222222222222</v>
      </c>
      <c r="J4" s="9"/>
      <c r="K4" s="10"/>
      <c r="L4" s="6"/>
      <c r="M4" s="10"/>
      <c r="N4" s="10"/>
      <c r="O4" s="6"/>
    </row>
    <row r="5" spans="1:16" ht="12.75">
      <c r="A5" s="11" t="s">
        <v>33</v>
      </c>
      <c r="B5" s="11" t="s">
        <v>34</v>
      </c>
      <c r="C5" s="11" t="s">
        <v>1</v>
      </c>
      <c r="D5" s="114" t="s">
        <v>2</v>
      </c>
      <c r="E5" s="110" t="s">
        <v>3</v>
      </c>
      <c r="F5" s="110" t="s">
        <v>4</v>
      </c>
      <c r="G5" s="12" t="s">
        <v>5</v>
      </c>
      <c r="H5" s="13" t="s">
        <v>6</v>
      </c>
      <c r="I5" s="14" t="s">
        <v>6</v>
      </c>
      <c r="J5" s="112" t="s">
        <v>7</v>
      </c>
      <c r="K5" s="15" t="s">
        <v>8</v>
      </c>
      <c r="L5" s="16"/>
      <c r="M5" s="17"/>
      <c r="N5" s="15" t="s">
        <v>9</v>
      </c>
      <c r="O5" s="16"/>
      <c r="P5" s="17"/>
    </row>
    <row r="6" spans="1:16" ht="12.75">
      <c r="A6" s="18" t="s">
        <v>10</v>
      </c>
      <c r="B6" s="18" t="s">
        <v>10</v>
      </c>
      <c r="C6" s="18" t="s">
        <v>10</v>
      </c>
      <c r="D6" s="115"/>
      <c r="E6" s="111"/>
      <c r="F6" s="111"/>
      <c r="G6" s="19" t="s">
        <v>11</v>
      </c>
      <c r="H6" s="19" t="s">
        <v>12</v>
      </c>
      <c r="I6" s="20" t="s">
        <v>12</v>
      </c>
      <c r="J6" s="113"/>
      <c r="K6" s="21" t="s">
        <v>13</v>
      </c>
      <c r="L6" s="21" t="s">
        <v>14</v>
      </c>
      <c r="M6" s="22" t="s">
        <v>15</v>
      </c>
      <c r="N6" s="21" t="s">
        <v>13</v>
      </c>
      <c r="O6" s="21" t="s">
        <v>14</v>
      </c>
      <c r="P6" s="22" t="s">
        <v>15</v>
      </c>
    </row>
    <row r="7" spans="1:16" ht="18" customHeight="1">
      <c r="A7" s="18">
        <v>1</v>
      </c>
      <c r="B7" s="18" t="s">
        <v>54</v>
      </c>
      <c r="C7" s="89" t="s">
        <v>106</v>
      </c>
      <c r="D7" s="90" t="s">
        <v>120</v>
      </c>
      <c r="E7" s="91" t="s">
        <v>55</v>
      </c>
      <c r="F7" s="91" t="s">
        <v>121</v>
      </c>
      <c r="G7" s="23">
        <v>0.6531018518518519</v>
      </c>
      <c r="H7" s="24">
        <f aca="true" t="shared" si="0" ref="H7:H12">IF(G7&gt;I$4,G7-I$4,G7+24-I$4)</f>
        <v>0.05587962962962967</v>
      </c>
      <c r="I7" s="25">
        <f aca="true" t="shared" si="1" ref="I7:I12">HOUR(H7)*60*60+MINUTE(H7)*60+SECOND(H7)</f>
        <v>4828</v>
      </c>
      <c r="J7" s="97">
        <v>1.165</v>
      </c>
      <c r="K7" s="25">
        <f aca="true" t="shared" si="2" ref="K7:K12">I7*J7</f>
        <v>5624.62</v>
      </c>
      <c r="L7" s="27">
        <f aca="true" t="shared" si="3" ref="L7:M12">RANK(K7,K$7:K$12,1)</f>
        <v>1</v>
      </c>
      <c r="M7" s="27">
        <f t="shared" si="3"/>
        <v>1</v>
      </c>
      <c r="N7" s="25">
        <f>I7*J7</f>
        <v>5624.62</v>
      </c>
      <c r="O7" s="27">
        <f aca="true" t="shared" si="4" ref="O7:P11">RANK(N7,N$7:N$12,1)</f>
        <v>1</v>
      </c>
      <c r="P7" s="27">
        <f t="shared" si="4"/>
        <v>1</v>
      </c>
    </row>
    <row r="8" spans="1:16" ht="18" customHeight="1">
      <c r="A8" s="18">
        <v>6</v>
      </c>
      <c r="B8" s="18" t="s">
        <v>65</v>
      </c>
      <c r="C8" s="89" t="s">
        <v>66</v>
      </c>
      <c r="D8" s="90" t="s">
        <v>67</v>
      </c>
      <c r="E8" s="91" t="s">
        <v>29</v>
      </c>
      <c r="F8" s="91" t="s">
        <v>68</v>
      </c>
      <c r="G8" s="23">
        <v>0.6558333333333334</v>
      </c>
      <c r="H8" s="24">
        <f t="shared" si="0"/>
        <v>0.05861111111111117</v>
      </c>
      <c r="I8" s="25">
        <f t="shared" si="1"/>
        <v>5064</v>
      </c>
      <c r="J8" s="97">
        <v>1.115</v>
      </c>
      <c r="K8" s="25">
        <f t="shared" si="2"/>
        <v>5646.36</v>
      </c>
      <c r="L8" s="27">
        <f t="shared" si="3"/>
        <v>2</v>
      </c>
      <c r="M8" s="27">
        <f t="shared" si="3"/>
        <v>2</v>
      </c>
      <c r="N8" s="25">
        <f>I8*J8</f>
        <v>5646.36</v>
      </c>
      <c r="O8" s="27">
        <f t="shared" si="4"/>
        <v>2</v>
      </c>
      <c r="P8" s="27">
        <f t="shared" si="4"/>
        <v>2</v>
      </c>
    </row>
    <row r="9" spans="1:16" ht="18" customHeight="1">
      <c r="A9" s="18">
        <v>3</v>
      </c>
      <c r="B9" s="18" t="s">
        <v>58</v>
      </c>
      <c r="C9" s="89">
        <v>12122</v>
      </c>
      <c r="D9" s="90" t="s">
        <v>59</v>
      </c>
      <c r="E9" s="91" t="s">
        <v>55</v>
      </c>
      <c r="F9" s="91" t="s">
        <v>60</v>
      </c>
      <c r="G9" s="23">
        <v>0.6541435185185185</v>
      </c>
      <c r="H9" s="24">
        <f t="shared" si="0"/>
        <v>0.056921296296296275</v>
      </c>
      <c r="I9" s="25">
        <f t="shared" si="1"/>
        <v>4918</v>
      </c>
      <c r="J9" s="97">
        <v>1.165</v>
      </c>
      <c r="K9" s="25">
        <f t="shared" si="2"/>
        <v>5729.47</v>
      </c>
      <c r="L9" s="27">
        <f t="shared" si="3"/>
        <v>3</v>
      </c>
      <c r="M9" s="27">
        <f t="shared" si="3"/>
        <v>3</v>
      </c>
      <c r="N9" s="25">
        <f>I9*J9</f>
        <v>5729.47</v>
      </c>
      <c r="O9" s="27">
        <f t="shared" si="4"/>
        <v>3</v>
      </c>
      <c r="P9" s="27">
        <f t="shared" si="4"/>
        <v>3</v>
      </c>
    </row>
    <row r="10" spans="1:16" ht="18" customHeight="1">
      <c r="A10" s="18">
        <v>2</v>
      </c>
      <c r="B10" s="18" t="s">
        <v>56</v>
      </c>
      <c r="C10" s="92" t="s">
        <v>107</v>
      </c>
      <c r="D10" s="93" t="s">
        <v>57</v>
      </c>
      <c r="E10" s="94" t="s">
        <v>55</v>
      </c>
      <c r="F10" s="95" t="s">
        <v>18</v>
      </c>
      <c r="G10" s="23">
        <v>0.6544560185185185</v>
      </c>
      <c r="H10" s="24">
        <f t="shared" si="0"/>
        <v>0.057233796296296324</v>
      </c>
      <c r="I10" s="25">
        <f t="shared" si="1"/>
        <v>4945</v>
      </c>
      <c r="J10" s="98">
        <v>1.165</v>
      </c>
      <c r="K10" s="25">
        <f t="shared" si="2"/>
        <v>5760.925</v>
      </c>
      <c r="L10" s="27">
        <f t="shared" si="3"/>
        <v>4</v>
      </c>
      <c r="M10" s="27">
        <f t="shared" si="3"/>
        <v>4</v>
      </c>
      <c r="N10" s="25">
        <f>I10*J10</f>
        <v>5760.925</v>
      </c>
      <c r="O10" s="27">
        <f t="shared" si="4"/>
        <v>4</v>
      </c>
      <c r="P10" s="27">
        <f t="shared" si="4"/>
        <v>4</v>
      </c>
    </row>
    <row r="11" spans="1:16" ht="18" customHeight="1">
      <c r="A11" s="18">
        <v>5</v>
      </c>
      <c r="B11" s="18" t="s">
        <v>63</v>
      </c>
      <c r="C11" s="92">
        <v>7878</v>
      </c>
      <c r="D11" s="93" t="s">
        <v>69</v>
      </c>
      <c r="E11" s="94" t="s">
        <v>17</v>
      </c>
      <c r="F11" s="95" t="s">
        <v>64</v>
      </c>
      <c r="G11" s="23">
        <v>0.659525462962963</v>
      </c>
      <c r="H11" s="24">
        <f t="shared" si="0"/>
        <v>0.062303240740740784</v>
      </c>
      <c r="I11" s="25">
        <f t="shared" si="1"/>
        <v>5383</v>
      </c>
      <c r="J11" s="98">
        <v>1.13</v>
      </c>
      <c r="K11" s="25">
        <f t="shared" si="2"/>
        <v>6082.789999999999</v>
      </c>
      <c r="L11" s="27">
        <f t="shared" si="3"/>
        <v>5</v>
      </c>
      <c r="M11" s="27">
        <f t="shared" si="3"/>
        <v>5</v>
      </c>
      <c r="N11" s="25">
        <f>I11*J11</f>
        <v>6082.789999999999</v>
      </c>
      <c r="O11" s="27">
        <f t="shared" si="4"/>
        <v>5</v>
      </c>
      <c r="P11" s="27">
        <f t="shared" si="4"/>
        <v>5</v>
      </c>
    </row>
    <row r="12" spans="1:16" ht="18" customHeight="1">
      <c r="A12" s="18">
        <v>4</v>
      </c>
      <c r="B12" s="18" t="s">
        <v>61</v>
      </c>
      <c r="C12" s="92">
        <v>3212</v>
      </c>
      <c r="D12" s="93" t="s">
        <v>62</v>
      </c>
      <c r="E12" s="94" t="s">
        <v>16</v>
      </c>
      <c r="F12" s="95" t="s">
        <v>28</v>
      </c>
      <c r="G12" s="23">
        <v>0.6585763888888889</v>
      </c>
      <c r="H12" s="24">
        <f t="shared" si="0"/>
        <v>0.06135416666666671</v>
      </c>
      <c r="I12" s="25">
        <f t="shared" si="1"/>
        <v>5301</v>
      </c>
      <c r="J12" s="98">
        <v>1.163</v>
      </c>
      <c r="K12" s="25">
        <f t="shared" si="2"/>
        <v>6165.063</v>
      </c>
      <c r="L12" s="27">
        <f t="shared" si="3"/>
        <v>6</v>
      </c>
      <c r="M12" s="27">
        <f t="shared" si="3"/>
        <v>6</v>
      </c>
      <c r="N12" s="25" t="s">
        <v>111</v>
      </c>
      <c r="O12" s="27"/>
      <c r="P12" s="27">
        <v>7</v>
      </c>
    </row>
    <row r="13" spans="1:16" ht="12.75">
      <c r="A13" s="65"/>
      <c r="B13" s="65"/>
      <c r="C13" s="65"/>
      <c r="D13" s="65"/>
      <c r="E13" s="66"/>
      <c r="F13" s="66"/>
      <c r="G13" s="67"/>
      <c r="H13" s="68"/>
      <c r="I13" s="69"/>
      <c r="J13" s="69"/>
      <c r="K13" s="69"/>
      <c r="L13" s="31"/>
      <c r="M13" s="31"/>
      <c r="N13" s="69"/>
      <c r="O13" s="31"/>
      <c r="P13" s="31"/>
    </row>
    <row r="14" spans="1:15" ht="14.25">
      <c r="A14" s="5" t="s">
        <v>84</v>
      </c>
      <c r="B14" s="5"/>
      <c r="C14" s="6"/>
      <c r="D14" s="6"/>
      <c r="E14" s="6"/>
      <c r="F14" s="6"/>
      <c r="G14" s="1"/>
      <c r="H14" s="7" t="s">
        <v>0</v>
      </c>
      <c r="I14" s="8">
        <v>0.5972222222222222</v>
      </c>
      <c r="J14" s="9"/>
      <c r="K14" s="10"/>
      <c r="L14" s="6"/>
      <c r="M14" s="10"/>
      <c r="N14" s="10"/>
      <c r="O14" s="6"/>
    </row>
    <row r="15" spans="1:16" ht="12.75">
      <c r="A15" s="11" t="s">
        <v>33</v>
      </c>
      <c r="B15" s="11" t="s">
        <v>34</v>
      </c>
      <c r="C15" s="11" t="s">
        <v>1</v>
      </c>
      <c r="D15" s="114" t="s">
        <v>2</v>
      </c>
      <c r="E15" s="110" t="s">
        <v>3</v>
      </c>
      <c r="F15" s="110" t="s">
        <v>4</v>
      </c>
      <c r="G15" s="12" t="s">
        <v>5</v>
      </c>
      <c r="H15" s="13" t="s">
        <v>6</v>
      </c>
      <c r="I15" s="14" t="s">
        <v>6</v>
      </c>
      <c r="J15" s="112" t="s">
        <v>7</v>
      </c>
      <c r="K15" s="15" t="s">
        <v>8</v>
      </c>
      <c r="L15" s="16"/>
      <c r="M15" s="17"/>
      <c r="N15" s="15" t="s">
        <v>9</v>
      </c>
      <c r="O15" s="16"/>
      <c r="P15" s="17"/>
    </row>
    <row r="16" spans="1:16" ht="12.75">
      <c r="A16" s="18" t="s">
        <v>10</v>
      </c>
      <c r="B16" s="18" t="s">
        <v>10</v>
      </c>
      <c r="C16" s="18" t="s">
        <v>10</v>
      </c>
      <c r="D16" s="115"/>
      <c r="E16" s="111"/>
      <c r="F16" s="111"/>
      <c r="G16" s="19" t="s">
        <v>11</v>
      </c>
      <c r="H16" s="19" t="s">
        <v>12</v>
      </c>
      <c r="I16" s="20" t="s">
        <v>12</v>
      </c>
      <c r="J16" s="113"/>
      <c r="K16" s="21" t="s">
        <v>13</v>
      </c>
      <c r="L16" s="21" t="s">
        <v>14</v>
      </c>
      <c r="M16" s="22" t="s">
        <v>15</v>
      </c>
      <c r="N16" s="21" t="s">
        <v>13</v>
      </c>
      <c r="O16" s="21" t="s">
        <v>14</v>
      </c>
      <c r="P16" s="22" t="s">
        <v>15</v>
      </c>
    </row>
    <row r="17" spans="1:16" ht="18" customHeight="1">
      <c r="A17" s="18">
        <v>7</v>
      </c>
      <c r="B17" s="18" t="s">
        <v>70</v>
      </c>
      <c r="C17" s="89">
        <v>518</v>
      </c>
      <c r="D17" s="90" t="s">
        <v>71</v>
      </c>
      <c r="E17" s="91" t="s">
        <v>35</v>
      </c>
      <c r="F17" s="91" t="s">
        <v>36</v>
      </c>
      <c r="G17" s="23">
        <v>0.6597453703703704</v>
      </c>
      <c r="H17" s="24">
        <f>IF(G17&gt;I$14,G17-I$14,G17+24-I$14)</f>
        <v>0.06252314814814819</v>
      </c>
      <c r="I17" s="25">
        <f>HOUR(H17)*60*60+MINUTE(H17)*60+SECOND(H17)</f>
        <v>5402</v>
      </c>
      <c r="J17" s="97">
        <v>1.073</v>
      </c>
      <c r="K17" s="25">
        <f>I17*J17</f>
        <v>5796.346</v>
      </c>
      <c r="L17" s="27">
        <f aca="true" t="shared" si="5" ref="L17:M21">RANK(K17,K$17:K$21,1)</f>
        <v>1</v>
      </c>
      <c r="M17" s="27">
        <f t="shared" si="5"/>
        <v>1</v>
      </c>
      <c r="N17" s="25">
        <f>I17*J17</f>
        <v>5796.346</v>
      </c>
      <c r="O17" s="27">
        <f aca="true" t="shared" si="6" ref="O17:P21">RANK(N17,N$17:N$21,1)</f>
        <v>1</v>
      </c>
      <c r="P17" s="27">
        <f t="shared" si="6"/>
        <v>1</v>
      </c>
    </row>
    <row r="18" spans="1:16" ht="18" customHeight="1">
      <c r="A18" s="18">
        <v>8</v>
      </c>
      <c r="B18" s="18" t="s">
        <v>72</v>
      </c>
      <c r="C18" s="96">
        <v>2101</v>
      </c>
      <c r="D18" s="93" t="s">
        <v>73</v>
      </c>
      <c r="E18" s="93" t="s">
        <v>74</v>
      </c>
      <c r="F18" s="93" t="s">
        <v>75</v>
      </c>
      <c r="G18" s="23">
        <v>0.6609953703703704</v>
      </c>
      <c r="H18" s="24">
        <f>IF(G18&gt;I$14,G18-I$14,G18+24-I$14)</f>
        <v>0.06377314814814816</v>
      </c>
      <c r="I18" s="25">
        <f>HOUR(H18)*60*60+MINUTE(H18)*60+SECOND(H18)</f>
        <v>5510</v>
      </c>
      <c r="J18" s="99">
        <v>1.053</v>
      </c>
      <c r="K18" s="25">
        <f>I18*J18</f>
        <v>5802.03</v>
      </c>
      <c r="L18" s="27">
        <f t="shared" si="5"/>
        <v>2</v>
      </c>
      <c r="M18" s="27">
        <f t="shared" si="5"/>
        <v>2</v>
      </c>
      <c r="N18" s="25">
        <f>I18*J18</f>
        <v>5802.03</v>
      </c>
      <c r="O18" s="27">
        <f t="shared" si="6"/>
        <v>2</v>
      </c>
      <c r="P18" s="27">
        <f t="shared" si="6"/>
        <v>2</v>
      </c>
    </row>
    <row r="19" spans="1:16" ht="18" customHeight="1">
      <c r="A19" s="18">
        <v>10</v>
      </c>
      <c r="B19" s="18" t="s">
        <v>79</v>
      </c>
      <c r="C19" s="89" t="s">
        <v>38</v>
      </c>
      <c r="D19" s="90" t="s">
        <v>39</v>
      </c>
      <c r="E19" s="90" t="s">
        <v>40</v>
      </c>
      <c r="F19" s="90" t="s">
        <v>80</v>
      </c>
      <c r="G19" s="23">
        <v>0.6655902777777778</v>
      </c>
      <c r="H19" s="24">
        <f>IF(G19&gt;I$14,G19-I$14,G19+24-I$14)</f>
        <v>0.06836805555555558</v>
      </c>
      <c r="I19" s="25">
        <f>HOUR(H19)*60*60+MINUTE(H19)*60+SECOND(H19)</f>
        <v>5907</v>
      </c>
      <c r="J19" s="100">
        <v>1.017</v>
      </c>
      <c r="K19" s="25">
        <f>I19*J19</f>
        <v>6007.419</v>
      </c>
      <c r="L19" s="27">
        <f t="shared" si="5"/>
        <v>3</v>
      </c>
      <c r="M19" s="27">
        <f t="shared" si="5"/>
        <v>3</v>
      </c>
      <c r="N19" s="25">
        <f>I19*J19</f>
        <v>6007.419</v>
      </c>
      <c r="O19" s="27">
        <f t="shared" si="6"/>
        <v>3</v>
      </c>
      <c r="P19" s="27">
        <f t="shared" si="6"/>
        <v>3</v>
      </c>
    </row>
    <row r="20" spans="1:16" ht="18" customHeight="1">
      <c r="A20" s="18">
        <v>11</v>
      </c>
      <c r="B20" s="18" t="s">
        <v>81</v>
      </c>
      <c r="C20" s="89">
        <v>33</v>
      </c>
      <c r="D20" s="90" t="s">
        <v>37</v>
      </c>
      <c r="E20" s="91" t="s">
        <v>30</v>
      </c>
      <c r="F20" s="91" t="s">
        <v>82</v>
      </c>
      <c r="G20" s="23">
        <v>0.6690277777777779</v>
      </c>
      <c r="H20" s="24">
        <f>IF(G20&gt;I$14,G20-I$14,G20+24-I$14)</f>
        <v>0.07180555555555568</v>
      </c>
      <c r="I20" s="25">
        <f>HOUR(H20)*60*60+MINUTE(H20)*60+SECOND(H20)</f>
        <v>6204</v>
      </c>
      <c r="J20" s="97">
        <v>1.003</v>
      </c>
      <c r="K20" s="25">
        <f>I20*J20</f>
        <v>6222.611999999999</v>
      </c>
      <c r="L20" s="27">
        <f t="shared" si="5"/>
        <v>4</v>
      </c>
      <c r="M20" s="27">
        <f t="shared" si="5"/>
        <v>4</v>
      </c>
      <c r="N20" s="25">
        <f>I20*J20</f>
        <v>6222.611999999999</v>
      </c>
      <c r="O20" s="27">
        <f t="shared" si="6"/>
        <v>4</v>
      </c>
      <c r="P20" s="27">
        <f t="shared" si="6"/>
        <v>4</v>
      </c>
    </row>
    <row r="21" spans="1:16" ht="18" customHeight="1">
      <c r="A21" s="18">
        <v>9</v>
      </c>
      <c r="B21" s="18" t="s">
        <v>76</v>
      </c>
      <c r="C21" s="89">
        <v>2016</v>
      </c>
      <c r="D21" s="90" t="s">
        <v>77</v>
      </c>
      <c r="E21" s="91" t="s">
        <v>74</v>
      </c>
      <c r="F21" s="91" t="s">
        <v>78</v>
      </c>
      <c r="G21" s="23">
        <v>0.6710648148148147</v>
      </c>
      <c r="H21" s="24">
        <f>IF(G21&gt;I$14,G21-I$14,G21+24-I$14)</f>
        <v>0.07384259259259252</v>
      </c>
      <c r="I21" s="25">
        <f>HOUR(H21)*60*60+MINUTE(H21)*60+SECOND(H21)</f>
        <v>6380</v>
      </c>
      <c r="J21" s="97">
        <v>1.036</v>
      </c>
      <c r="K21" s="25">
        <f>I21*J21</f>
        <v>6609.68</v>
      </c>
      <c r="L21" s="27">
        <f t="shared" si="5"/>
        <v>5</v>
      </c>
      <c r="M21" s="27">
        <f t="shared" si="5"/>
        <v>5</v>
      </c>
      <c r="N21" s="25">
        <f>I21*J21</f>
        <v>6609.68</v>
      </c>
      <c r="O21" s="27">
        <f t="shared" si="6"/>
        <v>5</v>
      </c>
      <c r="P21" s="27">
        <f t="shared" si="6"/>
        <v>5</v>
      </c>
    </row>
    <row r="22" spans="1:16" ht="12.75">
      <c r="A22" s="65"/>
      <c r="B22" s="65"/>
      <c r="C22" s="70"/>
      <c r="D22" s="66"/>
      <c r="E22" s="66"/>
      <c r="F22" s="66"/>
      <c r="G22" s="67"/>
      <c r="H22" s="68"/>
      <c r="I22" s="69"/>
      <c r="J22" s="69"/>
      <c r="K22" s="69"/>
      <c r="L22" s="31"/>
      <c r="M22" s="31"/>
      <c r="N22" s="69"/>
      <c r="O22" s="31"/>
      <c r="P22" s="31"/>
    </row>
    <row r="23" spans="1:15" ht="14.25">
      <c r="A23" s="5" t="s">
        <v>85</v>
      </c>
      <c r="B23" s="5"/>
      <c r="C23" s="1"/>
      <c r="D23" s="1"/>
      <c r="E23" s="1"/>
      <c r="F23" s="28"/>
      <c r="G23" s="1"/>
      <c r="H23" s="7" t="s">
        <v>0</v>
      </c>
      <c r="I23" s="8">
        <v>0.5972222222222222</v>
      </c>
      <c r="J23" s="9"/>
      <c r="K23" s="10"/>
      <c r="L23" s="6"/>
      <c r="M23" s="10"/>
      <c r="N23" s="10"/>
      <c r="O23" s="6"/>
    </row>
    <row r="24" spans="1:16" ht="12.75">
      <c r="A24" s="11" t="s">
        <v>33</v>
      </c>
      <c r="B24" s="11" t="s">
        <v>34</v>
      </c>
      <c r="C24" s="11" t="s">
        <v>1</v>
      </c>
      <c r="D24" s="114" t="s">
        <v>2</v>
      </c>
      <c r="E24" s="110" t="s">
        <v>3</v>
      </c>
      <c r="F24" s="110" t="s">
        <v>4</v>
      </c>
      <c r="G24" s="12" t="s">
        <v>5</v>
      </c>
      <c r="H24" s="13" t="s">
        <v>6</v>
      </c>
      <c r="I24" s="14" t="s">
        <v>6</v>
      </c>
      <c r="J24" s="112" t="s">
        <v>7</v>
      </c>
      <c r="K24" s="15" t="s">
        <v>8</v>
      </c>
      <c r="L24" s="16"/>
      <c r="M24" s="17"/>
      <c r="N24" s="15" t="s">
        <v>9</v>
      </c>
      <c r="O24" s="16"/>
      <c r="P24" s="17"/>
    </row>
    <row r="25" spans="1:16" ht="12.75">
      <c r="A25" s="18" t="s">
        <v>10</v>
      </c>
      <c r="B25" s="18" t="s">
        <v>10</v>
      </c>
      <c r="C25" s="18" t="s">
        <v>10</v>
      </c>
      <c r="D25" s="115"/>
      <c r="E25" s="111"/>
      <c r="F25" s="111"/>
      <c r="G25" s="19" t="s">
        <v>11</v>
      </c>
      <c r="H25" s="19" t="s">
        <v>12</v>
      </c>
      <c r="I25" s="20" t="s">
        <v>12</v>
      </c>
      <c r="J25" s="113"/>
      <c r="K25" s="21" t="s">
        <v>13</v>
      </c>
      <c r="L25" s="21" t="s">
        <v>14</v>
      </c>
      <c r="M25" s="22" t="s">
        <v>15</v>
      </c>
      <c r="N25" s="21" t="s">
        <v>13</v>
      </c>
      <c r="O25" s="21" t="s">
        <v>14</v>
      </c>
      <c r="P25" s="22" t="s">
        <v>15</v>
      </c>
    </row>
    <row r="26" spans="1:16" ht="18" customHeight="1">
      <c r="A26" s="18">
        <v>12</v>
      </c>
      <c r="B26" s="18" t="s">
        <v>86</v>
      </c>
      <c r="C26" s="89" t="s">
        <v>108</v>
      </c>
      <c r="D26" s="90" t="s">
        <v>41</v>
      </c>
      <c r="E26" s="91" t="s">
        <v>42</v>
      </c>
      <c r="F26" s="91" t="s">
        <v>87</v>
      </c>
      <c r="G26" s="23">
        <v>0.6725925925925926</v>
      </c>
      <c r="H26" s="24">
        <f>IF(G26&gt;I$23,G26-I$23,G26+24-I$23)</f>
        <v>0.07537037037037042</v>
      </c>
      <c r="I26" s="25">
        <f>HOUR(H26)*60*60+MINUTE(H26)*60+SECOND(H26)</f>
        <v>6512</v>
      </c>
      <c r="J26" s="97">
        <v>0.966</v>
      </c>
      <c r="K26" s="25">
        <f>I26*J26</f>
        <v>6290.592</v>
      </c>
      <c r="L26" s="27">
        <f aca="true" t="shared" si="7" ref="L26:M28">RANK(K26,K$26:K$29,1)</f>
        <v>1</v>
      </c>
      <c r="M26" s="27">
        <f t="shared" si="7"/>
        <v>1</v>
      </c>
      <c r="N26" s="25">
        <f>I26*J26</f>
        <v>6290.592</v>
      </c>
      <c r="O26" s="27">
        <f aca="true" t="shared" si="8" ref="O26:P28">RANK(N26,N$26:N$29,1)</f>
        <v>1</v>
      </c>
      <c r="P26" s="27">
        <f t="shared" si="8"/>
        <v>1</v>
      </c>
    </row>
    <row r="27" spans="1:16" ht="18" customHeight="1">
      <c r="A27" s="18">
        <v>14</v>
      </c>
      <c r="B27" s="18" t="s">
        <v>90</v>
      </c>
      <c r="C27" s="96" t="s">
        <v>91</v>
      </c>
      <c r="D27" s="93" t="s">
        <v>92</v>
      </c>
      <c r="E27" s="95" t="s">
        <v>93</v>
      </c>
      <c r="F27" s="95" t="s">
        <v>94</v>
      </c>
      <c r="G27" s="23">
        <v>0.6817245370370371</v>
      </c>
      <c r="H27" s="24">
        <f>IF(G27&gt;I$23,G27-I$23,G27+24-I$23)</f>
        <v>0.08450231481481485</v>
      </c>
      <c r="I27" s="25">
        <f>HOUR(H27)*60*60+MINUTE(H27)*60+SECOND(H27)</f>
        <v>7301</v>
      </c>
      <c r="J27" s="108">
        <v>0.937</v>
      </c>
      <c r="K27" s="25">
        <f>I27*J27</f>
        <v>6841.037</v>
      </c>
      <c r="L27" s="27">
        <f t="shared" si="7"/>
        <v>2</v>
      </c>
      <c r="M27" s="27">
        <f t="shared" si="7"/>
        <v>2</v>
      </c>
      <c r="N27" s="25">
        <f>I27*J27</f>
        <v>6841.037</v>
      </c>
      <c r="O27" s="27">
        <f t="shared" si="8"/>
        <v>2</v>
      </c>
      <c r="P27" s="27">
        <f t="shared" si="8"/>
        <v>2</v>
      </c>
    </row>
    <row r="28" spans="1:16" ht="18" customHeight="1">
      <c r="A28" s="18">
        <v>15</v>
      </c>
      <c r="B28" s="18" t="s">
        <v>95</v>
      </c>
      <c r="C28" s="101"/>
      <c r="D28" s="90" t="s">
        <v>96</v>
      </c>
      <c r="E28" s="93" t="s">
        <v>97</v>
      </c>
      <c r="F28" s="93" t="s">
        <v>98</v>
      </c>
      <c r="G28" s="23">
        <v>0.6917824074074074</v>
      </c>
      <c r="H28" s="24">
        <f>IF(G28&gt;I$23,G28-I$23,G28+24-I$23)</f>
        <v>0.09456018518518516</v>
      </c>
      <c r="I28" s="25">
        <f>HOUR(H28)*60*60+MINUTE(H28)*60+SECOND(H28)</f>
        <v>8170</v>
      </c>
      <c r="J28" s="102">
        <v>0.897</v>
      </c>
      <c r="K28" s="25">
        <f>I28*J28</f>
        <v>7328.49</v>
      </c>
      <c r="L28" s="27">
        <f t="shared" si="7"/>
        <v>3</v>
      </c>
      <c r="M28" s="27">
        <f t="shared" si="7"/>
        <v>3</v>
      </c>
      <c r="N28" s="25">
        <f>I28*J28</f>
        <v>7328.49</v>
      </c>
      <c r="O28" s="27">
        <f t="shared" si="8"/>
        <v>3</v>
      </c>
      <c r="P28" s="27">
        <f t="shared" si="8"/>
        <v>3</v>
      </c>
    </row>
    <row r="29" spans="1:16" ht="18" customHeight="1">
      <c r="A29" s="18">
        <v>13</v>
      </c>
      <c r="B29" s="18" t="s">
        <v>88</v>
      </c>
      <c r="C29" s="101">
        <v>1320</v>
      </c>
      <c r="D29" s="90" t="s">
        <v>31</v>
      </c>
      <c r="E29" s="93" t="s">
        <v>43</v>
      </c>
      <c r="F29" s="93" t="s">
        <v>89</v>
      </c>
      <c r="G29" s="23" t="s">
        <v>109</v>
      </c>
      <c r="H29" s="24"/>
      <c r="I29" s="25"/>
      <c r="J29" s="102">
        <v>0.95</v>
      </c>
      <c r="K29" s="25" t="s">
        <v>109</v>
      </c>
      <c r="L29" s="27" t="s">
        <v>113</v>
      </c>
      <c r="M29" s="27">
        <v>5</v>
      </c>
      <c r="N29" s="25" t="s">
        <v>109</v>
      </c>
      <c r="O29" s="27" t="s">
        <v>113</v>
      </c>
      <c r="P29" s="27">
        <v>5</v>
      </c>
    </row>
    <row r="30" spans="5:16" ht="12.75">
      <c r="E30" s="71"/>
      <c r="F30" s="71"/>
      <c r="G30" s="72"/>
      <c r="H30" s="73"/>
      <c r="I30" s="74"/>
      <c r="J30" s="75"/>
      <c r="K30" s="74"/>
      <c r="L30" s="76"/>
      <c r="M30" s="76"/>
      <c r="N30" s="74"/>
      <c r="O30" s="76"/>
      <c r="P30" s="31"/>
    </row>
    <row r="31" spans="1:15" ht="14.25">
      <c r="A31" s="34" t="s">
        <v>20</v>
      </c>
      <c r="B31" s="34"/>
      <c r="C31" s="35"/>
      <c r="D31" s="35"/>
      <c r="E31" s="35"/>
      <c r="F31" s="35"/>
      <c r="G31" s="3"/>
      <c r="H31" s="36" t="s">
        <v>0</v>
      </c>
      <c r="I31" s="8">
        <v>0.5972222222222222</v>
      </c>
      <c r="J31" s="37"/>
      <c r="K31" s="38"/>
      <c r="L31" s="38"/>
      <c r="M31" s="39"/>
      <c r="N31" s="38"/>
      <c r="O31" s="38"/>
    </row>
    <row r="32" spans="1:16" ht="12.75">
      <c r="A32" s="11" t="s">
        <v>33</v>
      </c>
      <c r="B32" s="11" t="s">
        <v>34</v>
      </c>
      <c r="C32" s="11" t="s">
        <v>1</v>
      </c>
      <c r="D32" s="114" t="s">
        <v>2</v>
      </c>
      <c r="E32" s="110" t="s">
        <v>3</v>
      </c>
      <c r="F32" s="110" t="s">
        <v>4</v>
      </c>
      <c r="G32" s="12" t="s">
        <v>5</v>
      </c>
      <c r="H32" s="13" t="s">
        <v>6</v>
      </c>
      <c r="I32" s="14" t="s">
        <v>6</v>
      </c>
      <c r="J32" s="112" t="s">
        <v>21</v>
      </c>
      <c r="K32" s="15" t="s">
        <v>8</v>
      </c>
      <c r="L32" s="16"/>
      <c r="M32" s="17"/>
      <c r="N32" s="15" t="s">
        <v>9</v>
      </c>
      <c r="O32" s="16"/>
      <c r="P32" s="17"/>
    </row>
    <row r="33" spans="1:16" ht="12.75">
      <c r="A33" s="18" t="s">
        <v>10</v>
      </c>
      <c r="B33" s="18" t="s">
        <v>10</v>
      </c>
      <c r="C33" s="18" t="s">
        <v>10</v>
      </c>
      <c r="D33" s="115"/>
      <c r="E33" s="111"/>
      <c r="F33" s="111"/>
      <c r="G33" s="19" t="s">
        <v>11</v>
      </c>
      <c r="H33" s="19" t="s">
        <v>12</v>
      </c>
      <c r="I33" s="20" t="s">
        <v>12</v>
      </c>
      <c r="J33" s="113"/>
      <c r="K33" s="21" t="s">
        <v>13</v>
      </c>
      <c r="L33" s="21" t="s">
        <v>14</v>
      </c>
      <c r="M33" s="22" t="s">
        <v>15</v>
      </c>
      <c r="N33" s="21" t="s">
        <v>13</v>
      </c>
      <c r="O33" s="21" t="s">
        <v>14</v>
      </c>
      <c r="P33" s="22" t="s">
        <v>15</v>
      </c>
    </row>
    <row r="34" spans="1:16" ht="18" customHeight="1">
      <c r="A34" s="18">
        <v>17</v>
      </c>
      <c r="B34" s="18" t="s">
        <v>99</v>
      </c>
      <c r="C34" s="29"/>
      <c r="D34" s="103" t="s">
        <v>100</v>
      </c>
      <c r="E34" s="104"/>
      <c r="F34" s="103" t="s">
        <v>101</v>
      </c>
      <c r="G34" s="23">
        <v>0.6569560185185185</v>
      </c>
      <c r="H34" s="24">
        <f>IF(G34&gt;I$31,G34-I$31,G34+24-I$31)</f>
        <v>0.05973379629629627</v>
      </c>
      <c r="I34" s="25">
        <f>HOUR(H34)*60*60+MINUTE(H34)*60+SECOND(H34)</f>
        <v>5161</v>
      </c>
      <c r="J34" s="26">
        <v>1.046</v>
      </c>
      <c r="K34" s="25">
        <f>I34*J34</f>
        <v>5398.406</v>
      </c>
      <c r="L34" s="27">
        <f>RANK(K34,K$34:K$35,1)</f>
        <v>1</v>
      </c>
      <c r="M34" s="27">
        <f>RANK(L34,L$34:L$35,1)</f>
        <v>1</v>
      </c>
      <c r="N34" s="25">
        <f>I34*J34</f>
        <v>5398.406</v>
      </c>
      <c r="O34" s="27">
        <f>RANK(N34,N$34:N$35,1)</f>
        <v>1</v>
      </c>
      <c r="P34" s="27">
        <f>RANK(O34,O$34:O$35,1)</f>
        <v>1</v>
      </c>
    </row>
    <row r="35" spans="1:16" ht="18" customHeight="1">
      <c r="A35" s="18">
        <v>16</v>
      </c>
      <c r="B35" s="18" t="s">
        <v>45</v>
      </c>
      <c r="C35" s="29"/>
      <c r="D35" s="103" t="s">
        <v>105</v>
      </c>
      <c r="E35" s="104"/>
      <c r="F35" s="103" t="s">
        <v>44</v>
      </c>
      <c r="G35" s="23">
        <v>0.6764930555555555</v>
      </c>
      <c r="H35" s="24">
        <f>IF(G35&gt;I$31,G35-I$31,G35+24-I$31)</f>
        <v>0.07927083333333329</v>
      </c>
      <c r="I35" s="25">
        <f>HOUR(H35)*60*60+MINUTE(H35)*60+SECOND(H35)</f>
        <v>6849</v>
      </c>
      <c r="J35" s="26">
        <v>0.975</v>
      </c>
      <c r="K35" s="25">
        <f>I35*J35</f>
        <v>6677.775</v>
      </c>
      <c r="L35" s="27">
        <f>RANK(K35,K$34:K$35,1)</f>
        <v>2</v>
      </c>
      <c r="M35" s="27">
        <f>RANK(L35,L$34:L$35,1)</f>
        <v>2</v>
      </c>
      <c r="N35" s="25">
        <f>I35*J35</f>
        <v>6677.775</v>
      </c>
      <c r="O35" s="27">
        <f>RANK(N35,N$34:N$35,1)</f>
        <v>2</v>
      </c>
      <c r="P35" s="27">
        <f>RANK(O35,O$34:O$35,1)</f>
        <v>2</v>
      </c>
    </row>
    <row r="36" spans="1:15" ht="15.75">
      <c r="A36" s="40"/>
      <c r="B36" s="40"/>
      <c r="C36" s="41"/>
      <c r="D36" s="41"/>
      <c r="E36" s="41"/>
      <c r="F36" s="42"/>
      <c r="G36" s="42"/>
      <c r="H36" s="42"/>
      <c r="I36" s="42"/>
      <c r="J36" s="42"/>
      <c r="L36" s="43"/>
      <c r="M36" s="42"/>
      <c r="N36" s="42"/>
      <c r="O36" s="44"/>
    </row>
    <row r="37" spans="1:15" ht="12.75">
      <c r="A37" s="1"/>
      <c r="B37" s="1"/>
      <c r="C37" s="32" t="s">
        <v>19</v>
      </c>
      <c r="D37" s="30"/>
      <c r="E37" s="30"/>
      <c r="F37" s="40"/>
      <c r="G37" s="40"/>
      <c r="I37" s="3"/>
      <c r="J37" s="33"/>
      <c r="K37" s="33" t="s">
        <v>32</v>
      </c>
      <c r="L37" s="3"/>
      <c r="M37" s="45"/>
      <c r="N37" s="44"/>
      <c r="O37" s="40"/>
    </row>
    <row r="38" ht="12.75">
      <c r="K38" s="88" t="s">
        <v>116</v>
      </c>
    </row>
  </sheetData>
  <sheetProtection/>
  <mergeCells count="16">
    <mergeCell ref="D32:D33"/>
    <mergeCell ref="E32:E33"/>
    <mergeCell ref="F32:F33"/>
    <mergeCell ref="J32:J33"/>
    <mergeCell ref="D24:D25"/>
    <mergeCell ref="E24:E25"/>
    <mergeCell ref="F24:F25"/>
    <mergeCell ref="J24:J25"/>
    <mergeCell ref="D5:D6"/>
    <mergeCell ref="E5:E6"/>
    <mergeCell ref="F5:F6"/>
    <mergeCell ref="J5:J6"/>
    <mergeCell ref="D15:D16"/>
    <mergeCell ref="E15:E16"/>
    <mergeCell ref="F15:F16"/>
    <mergeCell ref="J15:J16"/>
  </mergeCells>
  <printOptions/>
  <pageMargins left="0.5511811023622047" right="0" top="0.5118110236220472" bottom="0" header="0" footer="0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D8" sqref="D8:F8"/>
    </sheetView>
  </sheetViews>
  <sheetFormatPr defaultColWidth="9.140625" defaultRowHeight="12.75"/>
  <cols>
    <col min="1" max="1" width="6.140625" style="0" customWidth="1"/>
    <col min="2" max="2" width="7.28125" style="0" customWidth="1"/>
    <col min="3" max="3" width="8.57421875" style="0" customWidth="1"/>
    <col min="4" max="4" width="26.140625" style="0" customWidth="1"/>
    <col min="5" max="5" width="13.8515625" style="0" customWidth="1"/>
    <col min="6" max="6" width="23.7109375" style="0" customWidth="1"/>
    <col min="7" max="7" width="8.8515625" style="0" customWidth="1"/>
    <col min="8" max="8" width="8.140625" style="0" customWidth="1"/>
    <col min="9" max="9" width="7.00390625" style="0" customWidth="1"/>
    <col min="10" max="10" width="5.28125" style="0" customWidth="1"/>
    <col min="11" max="11" width="7.7109375" style="0" customWidth="1"/>
    <col min="12" max="12" width="4.421875" style="0" customWidth="1"/>
    <col min="13" max="13" width="4.8515625" style="0" customWidth="1"/>
    <col min="14" max="14" width="7.8515625" style="0" customWidth="1"/>
    <col min="15" max="15" width="4.57421875" style="0" customWidth="1"/>
    <col min="16" max="16" width="4.421875" style="0" customWidth="1"/>
  </cols>
  <sheetData>
    <row r="1" spans="3:16" ht="21" customHeight="1">
      <c r="C1" s="1"/>
      <c r="D1" s="1"/>
      <c r="E1" s="1"/>
      <c r="F1" s="2" t="s">
        <v>47</v>
      </c>
      <c r="G1" s="1"/>
      <c r="H1" s="1"/>
      <c r="I1" s="3"/>
      <c r="J1" s="1"/>
      <c r="K1" s="1"/>
      <c r="L1" s="1"/>
      <c r="M1" s="1"/>
      <c r="N1" s="1"/>
      <c r="O1" s="1"/>
      <c r="P1" s="1"/>
    </row>
    <row r="2" spans="3:16" ht="21" customHeight="1">
      <c r="C2" s="1"/>
      <c r="D2" s="1"/>
      <c r="E2" s="1"/>
      <c r="F2" s="4" t="s">
        <v>49</v>
      </c>
      <c r="G2" s="1"/>
      <c r="H2" s="1"/>
      <c r="I2" s="4"/>
      <c r="J2" s="1"/>
      <c r="K2" s="1"/>
      <c r="L2" s="1"/>
      <c r="M2" s="1"/>
      <c r="N2" s="1"/>
      <c r="O2" s="1"/>
      <c r="P2" s="1"/>
    </row>
    <row r="3" spans="3:16" ht="18" customHeight="1">
      <c r="C3" s="1"/>
      <c r="D3" s="1"/>
      <c r="E3" s="1"/>
      <c r="F3" s="62" t="s">
        <v>23</v>
      </c>
      <c r="G3" s="1"/>
      <c r="H3" s="1"/>
      <c r="I3" s="4"/>
      <c r="J3" s="77"/>
      <c r="K3" s="1"/>
      <c r="L3" s="1"/>
      <c r="M3" s="1"/>
      <c r="N3" s="1"/>
      <c r="O3" s="1"/>
      <c r="P3" s="1"/>
    </row>
    <row r="4" spans="3:16" ht="21" customHeight="1">
      <c r="C4" s="1"/>
      <c r="D4" s="1"/>
      <c r="E4" s="1"/>
      <c r="F4" s="62"/>
      <c r="G4" s="1"/>
      <c r="H4" s="1"/>
      <c r="I4" s="4"/>
      <c r="J4" s="77"/>
      <c r="K4" s="1"/>
      <c r="L4" s="1"/>
      <c r="M4" s="1"/>
      <c r="N4" s="1"/>
      <c r="O4" s="1"/>
      <c r="P4" s="1"/>
    </row>
    <row r="5" spans="2:16" ht="18.75" customHeight="1">
      <c r="B5" s="78" t="s">
        <v>102</v>
      </c>
      <c r="D5" s="6"/>
      <c r="E5" s="6"/>
      <c r="F5" s="6"/>
      <c r="G5" s="6"/>
      <c r="H5" s="7"/>
      <c r="I5" s="7" t="s">
        <v>0</v>
      </c>
      <c r="J5" s="8">
        <v>0.5972222222222222</v>
      </c>
      <c r="K5" s="9"/>
      <c r="L5" s="10"/>
      <c r="M5" s="6"/>
      <c r="N5" s="10"/>
      <c r="O5" s="10"/>
      <c r="P5" s="6"/>
    </row>
    <row r="6" spans="1:16" ht="12.75">
      <c r="A6" s="11" t="s">
        <v>33</v>
      </c>
      <c r="B6" s="11" t="s">
        <v>46</v>
      </c>
      <c r="C6" s="11" t="s">
        <v>1</v>
      </c>
      <c r="D6" s="114" t="s">
        <v>2</v>
      </c>
      <c r="E6" s="110" t="s">
        <v>3</v>
      </c>
      <c r="F6" s="110" t="s">
        <v>4</v>
      </c>
      <c r="G6" s="12" t="s">
        <v>5</v>
      </c>
      <c r="H6" s="13" t="s">
        <v>6</v>
      </c>
      <c r="I6" s="14" t="s">
        <v>6</v>
      </c>
      <c r="J6" s="112" t="s">
        <v>7</v>
      </c>
      <c r="K6" s="15" t="s">
        <v>8</v>
      </c>
      <c r="L6" s="16"/>
      <c r="M6" s="17"/>
      <c r="N6" s="15" t="s">
        <v>9</v>
      </c>
      <c r="O6" s="16"/>
      <c r="P6" s="17"/>
    </row>
    <row r="7" spans="1:16" ht="12.75">
      <c r="A7" s="18" t="s">
        <v>10</v>
      </c>
      <c r="B7" s="18" t="s">
        <v>10</v>
      </c>
      <c r="C7" s="18" t="s">
        <v>10</v>
      </c>
      <c r="D7" s="115"/>
      <c r="E7" s="111"/>
      <c r="F7" s="111"/>
      <c r="G7" s="19" t="s">
        <v>11</v>
      </c>
      <c r="H7" s="19" t="s">
        <v>12</v>
      </c>
      <c r="I7" s="20" t="s">
        <v>12</v>
      </c>
      <c r="J7" s="113"/>
      <c r="K7" s="21" t="s">
        <v>13</v>
      </c>
      <c r="L7" s="21" t="s">
        <v>14</v>
      </c>
      <c r="M7" s="22" t="s">
        <v>15</v>
      </c>
      <c r="N7" s="21" t="s">
        <v>13</v>
      </c>
      <c r="O7" s="21" t="s">
        <v>14</v>
      </c>
      <c r="P7" s="22" t="s">
        <v>15</v>
      </c>
    </row>
    <row r="8" spans="1:16" ht="21" customHeight="1">
      <c r="A8" s="18">
        <v>1</v>
      </c>
      <c r="B8" s="18" t="s">
        <v>54</v>
      </c>
      <c r="C8" s="89" t="s">
        <v>106</v>
      </c>
      <c r="D8" s="90" t="s">
        <v>120</v>
      </c>
      <c r="E8" s="91" t="s">
        <v>55</v>
      </c>
      <c r="F8" s="91" t="s">
        <v>121</v>
      </c>
      <c r="G8" s="23">
        <v>0.6531018518518519</v>
      </c>
      <c r="H8" s="24">
        <f aca="true" t="shared" si="0" ref="H8:H21">IF(G8&gt;J$5,G8-J$5,G8+24-J$5)</f>
        <v>0.05587962962962967</v>
      </c>
      <c r="I8" s="25">
        <f aca="true" t="shared" si="1" ref="I8:I21">HOUR(H8)*60*60+MINUTE(H8)*60+SECOND(H8)</f>
        <v>4828</v>
      </c>
      <c r="J8" s="97">
        <v>1.165</v>
      </c>
      <c r="K8" s="25">
        <f aca="true" t="shared" si="2" ref="K8:K21">I8*J8</f>
        <v>5624.62</v>
      </c>
      <c r="L8" s="27">
        <f aca="true" t="shared" si="3" ref="L8:M21">RANK(K8,K$8:K$22,1)</f>
        <v>1</v>
      </c>
      <c r="M8" s="27">
        <f t="shared" si="3"/>
        <v>1</v>
      </c>
      <c r="N8" s="25">
        <f aca="true" t="shared" si="4" ref="N8:N21">I8*J8</f>
        <v>5624.62</v>
      </c>
      <c r="O8" s="27">
        <f aca="true" t="shared" si="5" ref="O8:P21">RANK(N8,N$8:N$22,1)</f>
        <v>1</v>
      </c>
      <c r="P8" s="27">
        <f t="shared" si="5"/>
        <v>1</v>
      </c>
    </row>
    <row r="9" spans="1:16" ht="21" customHeight="1">
      <c r="A9" s="18">
        <v>6</v>
      </c>
      <c r="B9" s="18" t="s">
        <v>65</v>
      </c>
      <c r="C9" s="89" t="s">
        <v>66</v>
      </c>
      <c r="D9" s="90" t="s">
        <v>67</v>
      </c>
      <c r="E9" s="91" t="s">
        <v>29</v>
      </c>
      <c r="F9" s="91" t="s">
        <v>68</v>
      </c>
      <c r="G9" s="23">
        <v>0.6558333333333334</v>
      </c>
      <c r="H9" s="24">
        <f t="shared" si="0"/>
        <v>0.05861111111111117</v>
      </c>
      <c r="I9" s="25">
        <f t="shared" si="1"/>
        <v>5064</v>
      </c>
      <c r="J9" s="97">
        <v>1.115</v>
      </c>
      <c r="K9" s="25">
        <f t="shared" si="2"/>
        <v>5646.36</v>
      </c>
      <c r="L9" s="27">
        <f t="shared" si="3"/>
        <v>2</v>
      </c>
      <c r="M9" s="27">
        <f t="shared" si="3"/>
        <v>2</v>
      </c>
      <c r="N9" s="25">
        <f t="shared" si="4"/>
        <v>5646.36</v>
      </c>
      <c r="O9" s="27">
        <f t="shared" si="5"/>
        <v>2</v>
      </c>
      <c r="P9" s="27">
        <f t="shared" si="5"/>
        <v>2</v>
      </c>
    </row>
    <row r="10" spans="1:16" ht="21" customHeight="1">
      <c r="A10" s="18">
        <v>3</v>
      </c>
      <c r="B10" s="18" t="s">
        <v>58</v>
      </c>
      <c r="C10" s="89">
        <v>12122</v>
      </c>
      <c r="D10" s="90" t="s">
        <v>59</v>
      </c>
      <c r="E10" s="91" t="s">
        <v>55</v>
      </c>
      <c r="F10" s="91" t="s">
        <v>60</v>
      </c>
      <c r="G10" s="23">
        <v>0.6541435185185185</v>
      </c>
      <c r="H10" s="24">
        <f t="shared" si="0"/>
        <v>0.056921296296296275</v>
      </c>
      <c r="I10" s="25">
        <f t="shared" si="1"/>
        <v>4918</v>
      </c>
      <c r="J10" s="97">
        <v>1.165</v>
      </c>
      <c r="K10" s="25">
        <f t="shared" si="2"/>
        <v>5729.47</v>
      </c>
      <c r="L10" s="27">
        <f t="shared" si="3"/>
        <v>3</v>
      </c>
      <c r="M10" s="27">
        <f t="shared" si="3"/>
        <v>3</v>
      </c>
      <c r="N10" s="25">
        <f t="shared" si="4"/>
        <v>5729.47</v>
      </c>
      <c r="O10" s="27">
        <f t="shared" si="5"/>
        <v>3</v>
      </c>
      <c r="P10" s="27">
        <f t="shared" si="5"/>
        <v>3</v>
      </c>
    </row>
    <row r="11" spans="1:16" ht="21" customHeight="1">
      <c r="A11" s="18">
        <v>2</v>
      </c>
      <c r="B11" s="18" t="s">
        <v>56</v>
      </c>
      <c r="C11" s="92" t="s">
        <v>107</v>
      </c>
      <c r="D11" s="93" t="s">
        <v>57</v>
      </c>
      <c r="E11" s="94" t="s">
        <v>55</v>
      </c>
      <c r="F11" s="95" t="s">
        <v>18</v>
      </c>
      <c r="G11" s="23">
        <v>0.6544560185185185</v>
      </c>
      <c r="H11" s="24">
        <f t="shared" si="0"/>
        <v>0.057233796296296324</v>
      </c>
      <c r="I11" s="25">
        <f t="shared" si="1"/>
        <v>4945</v>
      </c>
      <c r="J11" s="98">
        <v>1.165</v>
      </c>
      <c r="K11" s="25">
        <f t="shared" si="2"/>
        <v>5760.925</v>
      </c>
      <c r="L11" s="27">
        <f t="shared" si="3"/>
        <v>4</v>
      </c>
      <c r="M11" s="27">
        <f t="shared" si="3"/>
        <v>4</v>
      </c>
      <c r="N11" s="25">
        <f t="shared" si="4"/>
        <v>5760.925</v>
      </c>
      <c r="O11" s="27">
        <f t="shared" si="5"/>
        <v>4</v>
      </c>
      <c r="P11" s="27">
        <f t="shared" si="5"/>
        <v>4</v>
      </c>
    </row>
    <row r="12" spans="1:16" ht="21" customHeight="1">
      <c r="A12" s="18">
        <v>7</v>
      </c>
      <c r="B12" s="18" t="s">
        <v>70</v>
      </c>
      <c r="C12" s="92">
        <v>518</v>
      </c>
      <c r="D12" s="93" t="s">
        <v>71</v>
      </c>
      <c r="E12" s="94" t="s">
        <v>35</v>
      </c>
      <c r="F12" s="95" t="s">
        <v>36</v>
      </c>
      <c r="G12" s="23">
        <v>0.6597453703703704</v>
      </c>
      <c r="H12" s="24">
        <f t="shared" si="0"/>
        <v>0.06252314814814819</v>
      </c>
      <c r="I12" s="25">
        <f t="shared" si="1"/>
        <v>5402</v>
      </c>
      <c r="J12" s="98">
        <v>1.073</v>
      </c>
      <c r="K12" s="25">
        <f t="shared" si="2"/>
        <v>5796.346</v>
      </c>
      <c r="L12" s="27">
        <f t="shared" si="3"/>
        <v>5</v>
      </c>
      <c r="M12" s="27">
        <f t="shared" si="3"/>
        <v>5</v>
      </c>
      <c r="N12" s="25">
        <f t="shared" si="4"/>
        <v>5796.346</v>
      </c>
      <c r="O12" s="27">
        <f t="shared" si="5"/>
        <v>5</v>
      </c>
      <c r="P12" s="27">
        <f t="shared" si="5"/>
        <v>5</v>
      </c>
    </row>
    <row r="13" spans="1:16" ht="21" customHeight="1">
      <c r="A13" s="18">
        <v>8</v>
      </c>
      <c r="B13" s="18" t="s">
        <v>72</v>
      </c>
      <c r="C13" s="92">
        <v>2101</v>
      </c>
      <c r="D13" s="93" t="s">
        <v>73</v>
      </c>
      <c r="E13" s="103" t="s">
        <v>74</v>
      </c>
      <c r="F13" s="93" t="s">
        <v>75</v>
      </c>
      <c r="G13" s="23">
        <v>0.6609953703703704</v>
      </c>
      <c r="H13" s="24">
        <f t="shared" si="0"/>
        <v>0.06377314814814816</v>
      </c>
      <c r="I13" s="25">
        <f t="shared" si="1"/>
        <v>5510</v>
      </c>
      <c r="J13" s="109">
        <v>1.053</v>
      </c>
      <c r="K13" s="25">
        <f t="shared" si="2"/>
        <v>5802.03</v>
      </c>
      <c r="L13" s="27">
        <f t="shared" si="3"/>
        <v>6</v>
      </c>
      <c r="M13" s="27">
        <f t="shared" si="3"/>
        <v>6</v>
      </c>
      <c r="N13" s="25">
        <f t="shared" si="4"/>
        <v>5802.03</v>
      </c>
      <c r="O13" s="27">
        <f t="shared" si="5"/>
        <v>6</v>
      </c>
      <c r="P13" s="27">
        <f t="shared" si="5"/>
        <v>6</v>
      </c>
    </row>
    <row r="14" spans="1:16" ht="21" customHeight="1">
      <c r="A14" s="18">
        <v>10</v>
      </c>
      <c r="B14" s="18" t="s">
        <v>79</v>
      </c>
      <c r="C14" s="89" t="s">
        <v>38</v>
      </c>
      <c r="D14" s="90" t="s">
        <v>39</v>
      </c>
      <c r="E14" s="90" t="s">
        <v>40</v>
      </c>
      <c r="F14" s="90" t="s">
        <v>80</v>
      </c>
      <c r="G14" s="23">
        <v>0.6655902777777778</v>
      </c>
      <c r="H14" s="24">
        <f t="shared" si="0"/>
        <v>0.06836805555555558</v>
      </c>
      <c r="I14" s="25">
        <f t="shared" si="1"/>
        <v>5907</v>
      </c>
      <c r="J14" s="100">
        <v>1.017</v>
      </c>
      <c r="K14" s="25">
        <f t="shared" si="2"/>
        <v>6007.419</v>
      </c>
      <c r="L14" s="27">
        <f t="shared" si="3"/>
        <v>7</v>
      </c>
      <c r="M14" s="27">
        <f t="shared" si="3"/>
        <v>7</v>
      </c>
      <c r="N14" s="25">
        <f t="shared" si="4"/>
        <v>6007.419</v>
      </c>
      <c r="O14" s="27">
        <f t="shared" si="5"/>
        <v>7</v>
      </c>
      <c r="P14" s="27">
        <f t="shared" si="5"/>
        <v>7</v>
      </c>
    </row>
    <row r="15" spans="1:16" ht="21" customHeight="1">
      <c r="A15" s="18">
        <v>5</v>
      </c>
      <c r="B15" s="18" t="s">
        <v>63</v>
      </c>
      <c r="C15" s="96">
        <v>7878</v>
      </c>
      <c r="D15" s="93" t="s">
        <v>69</v>
      </c>
      <c r="E15" s="95" t="s">
        <v>17</v>
      </c>
      <c r="F15" s="95" t="s">
        <v>103</v>
      </c>
      <c r="G15" s="23">
        <v>0.659525462962963</v>
      </c>
      <c r="H15" s="24">
        <f t="shared" si="0"/>
        <v>0.062303240740740784</v>
      </c>
      <c r="I15" s="25">
        <f t="shared" si="1"/>
        <v>5383</v>
      </c>
      <c r="J15" s="108">
        <v>1.13</v>
      </c>
      <c r="K15" s="25">
        <f t="shared" si="2"/>
        <v>6082.789999999999</v>
      </c>
      <c r="L15" s="27">
        <f t="shared" si="3"/>
        <v>8</v>
      </c>
      <c r="M15" s="27">
        <f t="shared" si="3"/>
        <v>8</v>
      </c>
      <c r="N15" s="25">
        <f t="shared" si="4"/>
        <v>6082.789999999999</v>
      </c>
      <c r="O15" s="27">
        <f t="shared" si="5"/>
        <v>8</v>
      </c>
      <c r="P15" s="27">
        <f t="shared" si="5"/>
        <v>8</v>
      </c>
    </row>
    <row r="16" spans="1:16" ht="21" customHeight="1">
      <c r="A16" s="18">
        <v>4</v>
      </c>
      <c r="B16" s="18" t="s">
        <v>61</v>
      </c>
      <c r="C16" s="89">
        <v>3212</v>
      </c>
      <c r="D16" s="90" t="s">
        <v>62</v>
      </c>
      <c r="E16" s="91" t="s">
        <v>16</v>
      </c>
      <c r="F16" s="91" t="s">
        <v>28</v>
      </c>
      <c r="G16" s="23">
        <v>0.6585763888888889</v>
      </c>
      <c r="H16" s="24">
        <f t="shared" si="0"/>
        <v>0.06135416666666671</v>
      </c>
      <c r="I16" s="25">
        <f t="shared" si="1"/>
        <v>5301</v>
      </c>
      <c r="J16" s="97">
        <v>1.163</v>
      </c>
      <c r="K16" s="25">
        <f t="shared" si="2"/>
        <v>6165.063</v>
      </c>
      <c r="L16" s="27">
        <f t="shared" si="3"/>
        <v>9</v>
      </c>
      <c r="M16" s="27">
        <f t="shared" si="3"/>
        <v>9</v>
      </c>
      <c r="N16" s="25">
        <f t="shared" si="4"/>
        <v>6165.063</v>
      </c>
      <c r="O16" s="27">
        <f t="shared" si="5"/>
        <v>9</v>
      </c>
      <c r="P16" s="27">
        <f t="shared" si="5"/>
        <v>9</v>
      </c>
    </row>
    <row r="17" spans="1:16" ht="21" customHeight="1">
      <c r="A17" s="18">
        <v>11</v>
      </c>
      <c r="B17" s="18" t="s">
        <v>81</v>
      </c>
      <c r="C17" s="89">
        <v>33</v>
      </c>
      <c r="D17" s="90" t="s">
        <v>37</v>
      </c>
      <c r="E17" s="91" t="s">
        <v>30</v>
      </c>
      <c r="F17" s="91" t="s">
        <v>82</v>
      </c>
      <c r="G17" s="23">
        <v>0.6690277777777779</v>
      </c>
      <c r="H17" s="24">
        <f t="shared" si="0"/>
        <v>0.07180555555555568</v>
      </c>
      <c r="I17" s="25">
        <f t="shared" si="1"/>
        <v>6204</v>
      </c>
      <c r="J17" s="97">
        <v>1.003</v>
      </c>
      <c r="K17" s="25">
        <f t="shared" si="2"/>
        <v>6222.611999999999</v>
      </c>
      <c r="L17" s="27">
        <f t="shared" si="3"/>
        <v>10</v>
      </c>
      <c r="M17" s="27">
        <f t="shared" si="3"/>
        <v>10</v>
      </c>
      <c r="N17" s="25">
        <f t="shared" si="4"/>
        <v>6222.611999999999</v>
      </c>
      <c r="O17" s="27">
        <f t="shared" si="5"/>
        <v>10</v>
      </c>
      <c r="P17" s="27">
        <f t="shared" si="5"/>
        <v>10</v>
      </c>
    </row>
    <row r="18" spans="1:16" ht="21" customHeight="1">
      <c r="A18" s="18">
        <v>12</v>
      </c>
      <c r="B18" s="18" t="s">
        <v>86</v>
      </c>
      <c r="C18" s="89" t="s">
        <v>108</v>
      </c>
      <c r="D18" s="90" t="s">
        <v>41</v>
      </c>
      <c r="E18" s="91" t="s">
        <v>42</v>
      </c>
      <c r="F18" s="91" t="s">
        <v>87</v>
      </c>
      <c r="G18" s="23">
        <v>0.6725925925925926</v>
      </c>
      <c r="H18" s="24">
        <f t="shared" si="0"/>
        <v>0.07537037037037042</v>
      </c>
      <c r="I18" s="25">
        <f t="shared" si="1"/>
        <v>6512</v>
      </c>
      <c r="J18" s="97">
        <v>0.966</v>
      </c>
      <c r="K18" s="25">
        <f t="shared" si="2"/>
        <v>6290.592</v>
      </c>
      <c r="L18" s="27">
        <f t="shared" si="3"/>
        <v>11</v>
      </c>
      <c r="M18" s="27">
        <f t="shared" si="3"/>
        <v>11</v>
      </c>
      <c r="N18" s="25">
        <f t="shared" si="4"/>
        <v>6290.592</v>
      </c>
      <c r="O18" s="27">
        <f t="shared" si="5"/>
        <v>11</v>
      </c>
      <c r="P18" s="27">
        <f t="shared" si="5"/>
        <v>11</v>
      </c>
    </row>
    <row r="19" spans="1:16" ht="21" customHeight="1">
      <c r="A19" s="18">
        <v>9</v>
      </c>
      <c r="B19" s="18" t="s">
        <v>76</v>
      </c>
      <c r="C19" s="89">
        <v>2016</v>
      </c>
      <c r="D19" s="90" t="s">
        <v>77</v>
      </c>
      <c r="E19" s="91" t="s">
        <v>74</v>
      </c>
      <c r="F19" s="91" t="s">
        <v>78</v>
      </c>
      <c r="G19" s="23">
        <v>0.6710648148148147</v>
      </c>
      <c r="H19" s="24">
        <f t="shared" si="0"/>
        <v>0.07384259259259252</v>
      </c>
      <c r="I19" s="25">
        <f t="shared" si="1"/>
        <v>6380</v>
      </c>
      <c r="J19" s="97">
        <v>1.036</v>
      </c>
      <c r="K19" s="25">
        <f t="shared" si="2"/>
        <v>6609.68</v>
      </c>
      <c r="L19" s="27">
        <f t="shared" si="3"/>
        <v>12</v>
      </c>
      <c r="M19" s="27">
        <f t="shared" si="3"/>
        <v>12</v>
      </c>
      <c r="N19" s="25">
        <f t="shared" si="4"/>
        <v>6609.68</v>
      </c>
      <c r="O19" s="27">
        <f t="shared" si="5"/>
        <v>12</v>
      </c>
      <c r="P19" s="27">
        <f t="shared" si="5"/>
        <v>12</v>
      </c>
    </row>
    <row r="20" spans="1:16" ht="21" customHeight="1">
      <c r="A20" s="18">
        <v>14</v>
      </c>
      <c r="B20" s="18" t="s">
        <v>90</v>
      </c>
      <c r="C20" s="96" t="s">
        <v>91</v>
      </c>
      <c r="D20" s="93" t="s">
        <v>92</v>
      </c>
      <c r="E20" s="95" t="s">
        <v>93</v>
      </c>
      <c r="F20" s="95" t="s">
        <v>94</v>
      </c>
      <c r="G20" s="23">
        <v>0.6817245370370371</v>
      </c>
      <c r="H20" s="24">
        <f t="shared" si="0"/>
        <v>0.08450231481481485</v>
      </c>
      <c r="I20" s="25">
        <f t="shared" si="1"/>
        <v>7301</v>
      </c>
      <c r="J20" s="108">
        <v>0.937</v>
      </c>
      <c r="K20" s="25">
        <f t="shared" si="2"/>
        <v>6841.037</v>
      </c>
      <c r="L20" s="27">
        <f t="shared" si="3"/>
        <v>13</v>
      </c>
      <c r="M20" s="27">
        <f t="shared" si="3"/>
        <v>13</v>
      </c>
      <c r="N20" s="25">
        <f t="shared" si="4"/>
        <v>6841.037</v>
      </c>
      <c r="O20" s="27">
        <f t="shared" si="5"/>
        <v>13</v>
      </c>
      <c r="P20" s="27">
        <f t="shared" si="5"/>
        <v>13</v>
      </c>
    </row>
    <row r="21" spans="1:16" ht="21" customHeight="1">
      <c r="A21" s="18">
        <v>15</v>
      </c>
      <c r="B21" s="18" t="s">
        <v>95</v>
      </c>
      <c r="C21" s="101"/>
      <c r="D21" s="90" t="s">
        <v>96</v>
      </c>
      <c r="E21" s="93" t="s">
        <v>97</v>
      </c>
      <c r="F21" s="93" t="s">
        <v>98</v>
      </c>
      <c r="G21" s="23">
        <v>0.6917824074074074</v>
      </c>
      <c r="H21" s="24">
        <f t="shared" si="0"/>
        <v>0.09456018518518516</v>
      </c>
      <c r="I21" s="25">
        <f t="shared" si="1"/>
        <v>8170</v>
      </c>
      <c r="J21" s="102">
        <v>0.897</v>
      </c>
      <c r="K21" s="25">
        <f t="shared" si="2"/>
        <v>7328.49</v>
      </c>
      <c r="L21" s="27">
        <f t="shared" si="3"/>
        <v>14</v>
      </c>
      <c r="M21" s="27">
        <f t="shared" si="3"/>
        <v>14</v>
      </c>
      <c r="N21" s="25">
        <f t="shared" si="4"/>
        <v>7328.49</v>
      </c>
      <c r="O21" s="27">
        <f t="shared" si="5"/>
        <v>14</v>
      </c>
      <c r="P21" s="27">
        <f t="shared" si="5"/>
        <v>14</v>
      </c>
    </row>
    <row r="22" spans="1:16" ht="21" customHeight="1">
      <c r="A22" s="18">
        <v>13</v>
      </c>
      <c r="B22" s="18" t="s">
        <v>88</v>
      </c>
      <c r="C22" s="101">
        <v>1320</v>
      </c>
      <c r="D22" s="90" t="s">
        <v>31</v>
      </c>
      <c r="E22" s="93" t="s">
        <v>43</v>
      </c>
      <c r="F22" s="93" t="s">
        <v>89</v>
      </c>
      <c r="G22" s="23" t="s">
        <v>109</v>
      </c>
      <c r="H22" s="24"/>
      <c r="I22" s="25"/>
      <c r="J22" s="102">
        <v>0.95</v>
      </c>
      <c r="K22" s="25" t="s">
        <v>109</v>
      </c>
      <c r="L22" s="27"/>
      <c r="M22" s="27">
        <v>16</v>
      </c>
      <c r="N22" s="25" t="s">
        <v>109</v>
      </c>
      <c r="O22" s="27"/>
      <c r="P22" s="27">
        <v>16</v>
      </c>
    </row>
    <row r="23" spans="3:16" ht="21" customHeight="1">
      <c r="C23" s="1"/>
      <c r="D23" s="30"/>
      <c r="E23" s="30"/>
      <c r="F23" s="30"/>
      <c r="G23" s="40"/>
      <c r="H23" s="40"/>
      <c r="I23" s="40"/>
      <c r="J23" s="40"/>
      <c r="K23" s="3"/>
      <c r="L23" s="40"/>
      <c r="M23" s="3"/>
      <c r="N23" s="45"/>
      <c r="O23" s="44"/>
      <c r="P23" s="40"/>
    </row>
    <row r="24" spans="3:16" ht="14.25">
      <c r="C24" s="1"/>
      <c r="D24" s="6" t="s">
        <v>19</v>
      </c>
      <c r="E24" s="80"/>
      <c r="F24" s="80"/>
      <c r="G24" s="80"/>
      <c r="H24" s="80"/>
      <c r="I24" s="79"/>
      <c r="J24" s="81"/>
      <c r="K24" s="79" t="s">
        <v>32</v>
      </c>
      <c r="L24" s="82"/>
      <c r="M24" s="79"/>
      <c r="N24" s="84"/>
      <c r="O24" s="46"/>
      <c r="P24" s="3"/>
    </row>
    <row r="25" spans="4:14" ht="14.25">
      <c r="D25" s="83"/>
      <c r="E25" s="83"/>
      <c r="F25" s="83"/>
      <c r="G25" s="83"/>
      <c r="H25" s="83"/>
      <c r="I25" s="83"/>
      <c r="J25" s="83"/>
      <c r="K25" s="88" t="s">
        <v>117</v>
      </c>
      <c r="L25" s="83"/>
      <c r="M25" s="83"/>
      <c r="N25" s="83"/>
    </row>
    <row r="26" spans="4:14" ht="14.25"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</sheetData>
  <sheetProtection/>
  <mergeCells count="4">
    <mergeCell ref="J6:J7"/>
    <mergeCell ref="D6:D7"/>
    <mergeCell ref="E6:E7"/>
    <mergeCell ref="F6:F7"/>
  </mergeCells>
  <printOptions/>
  <pageMargins left="0.5511811023622047" right="0" top="0.7874015748031497" bottom="0" header="0" footer="0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D6" sqref="D6:F6"/>
    </sheetView>
  </sheetViews>
  <sheetFormatPr defaultColWidth="9.140625" defaultRowHeight="12.75"/>
  <cols>
    <col min="1" max="1" width="7.00390625" style="0" customWidth="1"/>
    <col min="3" max="3" width="10.00390625" style="0" customWidth="1"/>
    <col min="4" max="4" width="29.00390625" style="0" customWidth="1"/>
    <col min="5" max="5" width="15.140625" style="0" customWidth="1"/>
    <col min="6" max="6" width="31.8515625" style="0" customWidth="1"/>
    <col min="7" max="10" width="7.7109375" style="0" customWidth="1"/>
    <col min="11" max="11" width="4.8515625" style="0" customWidth="1"/>
  </cols>
  <sheetData>
    <row r="1" spans="3:11" ht="15.75">
      <c r="C1" s="46"/>
      <c r="D1" s="47"/>
      <c r="E1" s="2" t="s">
        <v>50</v>
      </c>
      <c r="G1" s="47"/>
      <c r="H1" s="47"/>
      <c r="I1" s="47"/>
      <c r="J1" s="48"/>
      <c r="K1" s="49"/>
    </row>
    <row r="2" spans="3:11" ht="15.75">
      <c r="C2" s="46"/>
      <c r="D2" s="47"/>
      <c r="E2" s="50" t="s">
        <v>51</v>
      </c>
      <c r="G2" s="47"/>
      <c r="H2" s="47"/>
      <c r="I2" s="47"/>
      <c r="J2" s="48"/>
      <c r="K2" s="49"/>
    </row>
    <row r="3" spans="1:11" ht="15.75" customHeight="1">
      <c r="A3" s="5" t="s">
        <v>83</v>
      </c>
      <c r="D3" s="51"/>
      <c r="E3" s="51"/>
      <c r="F3" s="51"/>
      <c r="G3" s="52"/>
      <c r="H3" s="52"/>
      <c r="I3" s="52"/>
      <c r="J3" s="53"/>
      <c r="K3" s="31"/>
    </row>
    <row r="4" spans="1:11" ht="12.75">
      <c r="A4" s="11" t="s">
        <v>33</v>
      </c>
      <c r="B4" s="11" t="s">
        <v>34</v>
      </c>
      <c r="C4" s="11" t="s">
        <v>1</v>
      </c>
      <c r="D4" s="114" t="s">
        <v>2</v>
      </c>
      <c r="E4" s="110" t="s">
        <v>3</v>
      </c>
      <c r="F4" s="110" t="s">
        <v>4</v>
      </c>
      <c r="G4" s="116" t="s">
        <v>24</v>
      </c>
      <c r="H4" s="116" t="s">
        <v>25</v>
      </c>
      <c r="I4" s="116" t="s">
        <v>26</v>
      </c>
      <c r="J4" s="118" t="s">
        <v>27</v>
      </c>
      <c r="K4" s="120" t="s">
        <v>14</v>
      </c>
    </row>
    <row r="5" spans="1:11" ht="12.75">
      <c r="A5" s="18" t="s">
        <v>10</v>
      </c>
      <c r="B5" s="18" t="s">
        <v>10</v>
      </c>
      <c r="C5" s="18" t="s">
        <v>10</v>
      </c>
      <c r="D5" s="115"/>
      <c r="E5" s="111"/>
      <c r="F5" s="111"/>
      <c r="G5" s="117"/>
      <c r="H5" s="117"/>
      <c r="I5" s="117"/>
      <c r="J5" s="119"/>
      <c r="K5" s="121"/>
    </row>
    <row r="6" spans="1:11" ht="15" customHeight="1">
      <c r="A6" s="18">
        <v>1</v>
      </c>
      <c r="B6" s="18" t="s">
        <v>54</v>
      </c>
      <c r="C6" s="89" t="s">
        <v>106</v>
      </c>
      <c r="D6" s="90" t="s">
        <v>120</v>
      </c>
      <c r="E6" s="91" t="s">
        <v>55</v>
      </c>
      <c r="F6" s="91" t="s">
        <v>121</v>
      </c>
      <c r="G6" s="54">
        <v>1</v>
      </c>
      <c r="H6" s="54">
        <v>1</v>
      </c>
      <c r="I6" s="54"/>
      <c r="J6" s="55">
        <f aca="true" t="shared" si="0" ref="J6:J11">SUM(G6:I6)</f>
        <v>2</v>
      </c>
      <c r="K6" s="56">
        <f aca="true" t="shared" si="1" ref="K6:K11">RANK(J6,J$6:J$11,1)</f>
        <v>1</v>
      </c>
    </row>
    <row r="7" spans="1:11" ht="15" customHeight="1">
      <c r="A7" s="18">
        <v>2</v>
      </c>
      <c r="B7" s="18" t="s">
        <v>56</v>
      </c>
      <c r="C7" s="89" t="s">
        <v>107</v>
      </c>
      <c r="D7" s="90" t="s">
        <v>57</v>
      </c>
      <c r="E7" s="91" t="s">
        <v>55</v>
      </c>
      <c r="F7" s="91" t="s">
        <v>18</v>
      </c>
      <c r="G7" s="54">
        <v>2</v>
      </c>
      <c r="H7" s="54">
        <v>4</v>
      </c>
      <c r="I7" s="54"/>
      <c r="J7" s="55">
        <f t="shared" si="0"/>
        <v>6</v>
      </c>
      <c r="K7" s="56">
        <f t="shared" si="1"/>
        <v>2</v>
      </c>
    </row>
    <row r="8" spans="1:11" ht="15" customHeight="1">
      <c r="A8" s="18">
        <v>5</v>
      </c>
      <c r="B8" s="18" t="s">
        <v>63</v>
      </c>
      <c r="C8" s="89">
        <v>7878</v>
      </c>
      <c r="D8" s="90" t="s">
        <v>69</v>
      </c>
      <c r="E8" s="91" t="s">
        <v>17</v>
      </c>
      <c r="F8" s="91" t="s">
        <v>64</v>
      </c>
      <c r="G8" s="54">
        <v>3</v>
      </c>
      <c r="H8" s="54">
        <v>5</v>
      </c>
      <c r="I8" s="54"/>
      <c r="J8" s="55">
        <f t="shared" si="0"/>
        <v>8</v>
      </c>
      <c r="K8" s="56">
        <f t="shared" si="1"/>
        <v>3</v>
      </c>
    </row>
    <row r="9" spans="1:11" ht="15" customHeight="1">
      <c r="A9" s="18">
        <v>6</v>
      </c>
      <c r="B9" s="18" t="s">
        <v>65</v>
      </c>
      <c r="C9" s="92" t="s">
        <v>66</v>
      </c>
      <c r="D9" s="93" t="s">
        <v>67</v>
      </c>
      <c r="E9" s="94" t="s">
        <v>29</v>
      </c>
      <c r="F9" s="95" t="s">
        <v>68</v>
      </c>
      <c r="G9" s="54">
        <v>7</v>
      </c>
      <c r="H9" s="54">
        <v>2</v>
      </c>
      <c r="I9" s="54"/>
      <c r="J9" s="55">
        <f t="shared" si="0"/>
        <v>9</v>
      </c>
      <c r="K9" s="56">
        <f t="shared" si="1"/>
        <v>4</v>
      </c>
    </row>
    <row r="10" spans="1:11" ht="15" customHeight="1">
      <c r="A10" s="18">
        <v>3</v>
      </c>
      <c r="B10" s="18" t="s">
        <v>58</v>
      </c>
      <c r="C10" s="92">
        <v>12122</v>
      </c>
      <c r="D10" s="93" t="s">
        <v>59</v>
      </c>
      <c r="E10" s="94" t="s">
        <v>55</v>
      </c>
      <c r="F10" s="95" t="s">
        <v>60</v>
      </c>
      <c r="G10" s="54">
        <v>7</v>
      </c>
      <c r="H10" s="54">
        <v>3</v>
      </c>
      <c r="I10" s="54"/>
      <c r="J10" s="55">
        <f t="shared" si="0"/>
        <v>10</v>
      </c>
      <c r="K10" s="56">
        <f t="shared" si="1"/>
        <v>5</v>
      </c>
    </row>
    <row r="11" spans="1:11" ht="15" customHeight="1">
      <c r="A11" s="18">
        <v>4</v>
      </c>
      <c r="B11" s="18" t="s">
        <v>61</v>
      </c>
      <c r="C11" s="92">
        <v>3212</v>
      </c>
      <c r="D11" s="93" t="s">
        <v>62</v>
      </c>
      <c r="E11" s="94" t="s">
        <v>16</v>
      </c>
      <c r="F11" s="95" t="s">
        <v>28</v>
      </c>
      <c r="G11" s="54">
        <v>7</v>
      </c>
      <c r="H11" s="54">
        <v>7</v>
      </c>
      <c r="I11" s="54"/>
      <c r="J11" s="55">
        <f t="shared" si="0"/>
        <v>14</v>
      </c>
      <c r="K11" s="56">
        <f t="shared" si="1"/>
        <v>6</v>
      </c>
    </row>
    <row r="12" spans="1:11" ht="21" customHeight="1">
      <c r="A12" s="5" t="s">
        <v>84</v>
      </c>
      <c r="D12" s="51"/>
      <c r="E12" s="51"/>
      <c r="F12" s="51"/>
      <c r="G12" s="52"/>
      <c r="H12" s="52"/>
      <c r="I12" s="52"/>
      <c r="J12" s="53"/>
      <c r="K12" s="31"/>
    </row>
    <row r="13" spans="1:11" ht="12.75">
      <c r="A13" s="11" t="s">
        <v>33</v>
      </c>
      <c r="B13" s="11" t="s">
        <v>34</v>
      </c>
      <c r="C13" s="11" t="s">
        <v>1</v>
      </c>
      <c r="D13" s="114" t="s">
        <v>2</v>
      </c>
      <c r="E13" s="110" t="s">
        <v>3</v>
      </c>
      <c r="F13" s="110" t="s">
        <v>4</v>
      </c>
      <c r="G13" s="116" t="s">
        <v>24</v>
      </c>
      <c r="H13" s="116" t="s">
        <v>25</v>
      </c>
      <c r="I13" s="116" t="s">
        <v>26</v>
      </c>
      <c r="J13" s="118" t="s">
        <v>27</v>
      </c>
      <c r="K13" s="120" t="s">
        <v>14</v>
      </c>
    </row>
    <row r="14" spans="1:11" ht="12.75">
      <c r="A14" s="18" t="s">
        <v>10</v>
      </c>
      <c r="B14" s="18" t="s">
        <v>10</v>
      </c>
      <c r="C14" s="18" t="s">
        <v>10</v>
      </c>
      <c r="D14" s="115"/>
      <c r="E14" s="111"/>
      <c r="F14" s="111"/>
      <c r="G14" s="117"/>
      <c r="H14" s="117"/>
      <c r="I14" s="117"/>
      <c r="J14" s="119"/>
      <c r="K14" s="121"/>
    </row>
    <row r="15" spans="1:11" ht="15" customHeight="1">
      <c r="A15" s="18">
        <v>7</v>
      </c>
      <c r="B15" s="18" t="s">
        <v>70</v>
      </c>
      <c r="C15" s="89">
        <v>518</v>
      </c>
      <c r="D15" s="90" t="s">
        <v>71</v>
      </c>
      <c r="E15" s="91" t="s">
        <v>35</v>
      </c>
      <c r="F15" s="91" t="s">
        <v>36</v>
      </c>
      <c r="G15" s="54">
        <v>1</v>
      </c>
      <c r="H15" s="54">
        <v>1</v>
      </c>
      <c r="I15" s="54"/>
      <c r="J15" s="55">
        <f>SUM(G15:I15)</f>
        <v>2</v>
      </c>
      <c r="K15" s="56">
        <f>RANK(J15,J$15:J$19,1)</f>
        <v>1</v>
      </c>
    </row>
    <row r="16" spans="1:11" ht="15" customHeight="1">
      <c r="A16" s="18">
        <v>10</v>
      </c>
      <c r="B16" s="18" t="s">
        <v>79</v>
      </c>
      <c r="C16" s="96" t="s">
        <v>38</v>
      </c>
      <c r="D16" s="93" t="s">
        <v>39</v>
      </c>
      <c r="E16" s="93" t="s">
        <v>40</v>
      </c>
      <c r="F16" s="93" t="s">
        <v>80</v>
      </c>
      <c r="G16" s="54">
        <v>2</v>
      </c>
      <c r="H16" s="54">
        <v>3</v>
      </c>
      <c r="I16" s="54"/>
      <c r="J16" s="55">
        <f>SUM(G16:I16)</f>
        <v>5</v>
      </c>
      <c r="K16" s="56">
        <f>RANK(J16,J$15:J$19,1)</f>
        <v>2</v>
      </c>
    </row>
    <row r="17" spans="1:11" ht="15" customHeight="1">
      <c r="A17" s="18">
        <v>11</v>
      </c>
      <c r="B17" s="18" t="s">
        <v>81</v>
      </c>
      <c r="C17" s="89">
        <v>33</v>
      </c>
      <c r="D17" s="90" t="s">
        <v>37</v>
      </c>
      <c r="E17" s="91" t="s">
        <v>30</v>
      </c>
      <c r="F17" s="91" t="s">
        <v>82</v>
      </c>
      <c r="G17" s="54">
        <v>3</v>
      </c>
      <c r="H17" s="54">
        <v>4</v>
      </c>
      <c r="I17" s="54"/>
      <c r="J17" s="55">
        <f>SUM(G17:I17)</f>
        <v>7</v>
      </c>
      <c r="K17" s="56">
        <f>RANK(J17,J$15:J$19,1)</f>
        <v>3</v>
      </c>
    </row>
    <row r="18" spans="1:11" ht="15" customHeight="1">
      <c r="A18" s="18">
        <v>8</v>
      </c>
      <c r="B18" s="18" t="s">
        <v>72</v>
      </c>
      <c r="C18" s="89">
        <v>2101</v>
      </c>
      <c r="D18" s="90" t="s">
        <v>73</v>
      </c>
      <c r="E18" s="90" t="s">
        <v>74</v>
      </c>
      <c r="F18" s="90" t="s">
        <v>75</v>
      </c>
      <c r="G18" s="54">
        <v>6</v>
      </c>
      <c r="H18" s="54">
        <v>2</v>
      </c>
      <c r="I18" s="54"/>
      <c r="J18" s="55">
        <f>SUM(G18:I18)</f>
        <v>8</v>
      </c>
      <c r="K18" s="56">
        <f>RANK(J18,J$15:J$19,1)</f>
        <v>4</v>
      </c>
    </row>
    <row r="19" spans="1:11" ht="15" customHeight="1">
      <c r="A19" s="18">
        <v>9</v>
      </c>
      <c r="B19" s="18" t="s">
        <v>76</v>
      </c>
      <c r="C19" s="89">
        <v>2016</v>
      </c>
      <c r="D19" s="90" t="s">
        <v>77</v>
      </c>
      <c r="E19" s="91" t="s">
        <v>74</v>
      </c>
      <c r="F19" s="91" t="s">
        <v>78</v>
      </c>
      <c r="G19" s="54">
        <v>4</v>
      </c>
      <c r="H19" s="54">
        <v>5</v>
      </c>
      <c r="I19" s="54"/>
      <c r="J19" s="55">
        <f>SUM(G19:I19)</f>
        <v>9</v>
      </c>
      <c r="K19" s="56">
        <f>RANK(J19,J$15:J$19,1)</f>
        <v>5</v>
      </c>
    </row>
    <row r="20" spans="3:11" ht="12.75">
      <c r="C20" s="70"/>
      <c r="D20" s="66"/>
      <c r="E20" s="66"/>
      <c r="F20" s="66"/>
      <c r="G20" s="58"/>
      <c r="H20" s="58"/>
      <c r="I20" s="58"/>
      <c r="J20" s="85"/>
      <c r="K20" s="86"/>
    </row>
    <row r="21" spans="1:11" ht="15" customHeight="1">
      <c r="A21" s="5" t="s">
        <v>85</v>
      </c>
      <c r="D21" s="51"/>
      <c r="E21" s="51"/>
      <c r="F21" s="51"/>
      <c r="G21" s="57"/>
      <c r="H21" s="57"/>
      <c r="I21" s="57"/>
      <c r="J21" s="58"/>
      <c r="K21" s="31"/>
    </row>
    <row r="22" spans="1:11" ht="12.75">
      <c r="A22" s="11" t="s">
        <v>33</v>
      </c>
      <c r="B22" s="11" t="s">
        <v>34</v>
      </c>
      <c r="C22" s="11" t="s">
        <v>1</v>
      </c>
      <c r="D22" s="114" t="s">
        <v>2</v>
      </c>
      <c r="E22" s="110" t="s">
        <v>3</v>
      </c>
      <c r="F22" s="110" t="s">
        <v>4</v>
      </c>
      <c r="G22" s="116" t="s">
        <v>24</v>
      </c>
      <c r="H22" s="116" t="s">
        <v>25</v>
      </c>
      <c r="I22" s="116" t="s">
        <v>26</v>
      </c>
      <c r="J22" s="118" t="s">
        <v>27</v>
      </c>
      <c r="K22" s="120" t="s">
        <v>14</v>
      </c>
    </row>
    <row r="23" spans="1:11" ht="12.75">
      <c r="A23" s="18" t="s">
        <v>10</v>
      </c>
      <c r="B23" s="18" t="s">
        <v>10</v>
      </c>
      <c r="C23" s="18" t="s">
        <v>10</v>
      </c>
      <c r="D23" s="115"/>
      <c r="E23" s="111"/>
      <c r="F23" s="111"/>
      <c r="G23" s="117"/>
      <c r="H23" s="117"/>
      <c r="I23" s="117"/>
      <c r="J23" s="119"/>
      <c r="K23" s="121"/>
    </row>
    <row r="24" spans="1:11" ht="15" customHeight="1">
      <c r="A24" s="18">
        <v>12</v>
      </c>
      <c r="B24" s="18" t="s">
        <v>86</v>
      </c>
      <c r="C24" s="89" t="s">
        <v>108</v>
      </c>
      <c r="D24" s="90" t="s">
        <v>41</v>
      </c>
      <c r="E24" s="91" t="s">
        <v>42</v>
      </c>
      <c r="F24" s="91" t="s">
        <v>87</v>
      </c>
      <c r="G24" s="54">
        <v>1</v>
      </c>
      <c r="H24" s="54">
        <v>1</v>
      </c>
      <c r="I24" s="54"/>
      <c r="J24" s="55">
        <f>SUM(G24:I24)</f>
        <v>2</v>
      </c>
      <c r="K24" s="56">
        <f>RANK(J24,J$24:J$27,1)</f>
        <v>1</v>
      </c>
    </row>
    <row r="25" spans="1:11" ht="15" customHeight="1">
      <c r="A25" s="18">
        <v>14</v>
      </c>
      <c r="B25" s="18" t="s">
        <v>90</v>
      </c>
      <c r="C25" s="96" t="s">
        <v>91</v>
      </c>
      <c r="D25" s="93" t="s">
        <v>92</v>
      </c>
      <c r="E25" s="95" t="s">
        <v>93</v>
      </c>
      <c r="F25" s="95" t="s">
        <v>94</v>
      </c>
      <c r="G25" s="54">
        <v>2</v>
      </c>
      <c r="H25" s="54">
        <v>2</v>
      </c>
      <c r="I25" s="54"/>
      <c r="J25" s="55">
        <f>SUM(G25:I25)</f>
        <v>4</v>
      </c>
      <c r="K25" s="56">
        <f>RANK(J25,J$24:J$27,1)</f>
        <v>2</v>
      </c>
    </row>
    <row r="26" spans="1:11" ht="15" customHeight="1">
      <c r="A26" s="18">
        <v>15</v>
      </c>
      <c r="B26" s="18" t="s">
        <v>95</v>
      </c>
      <c r="C26" s="101"/>
      <c r="D26" s="90" t="s">
        <v>96</v>
      </c>
      <c r="E26" s="93" t="s">
        <v>97</v>
      </c>
      <c r="F26" s="93" t="s">
        <v>98</v>
      </c>
      <c r="G26" s="54">
        <v>4</v>
      </c>
      <c r="H26" s="54">
        <v>3</v>
      </c>
      <c r="I26" s="54"/>
      <c r="J26" s="55">
        <f>SUM(G26:I26)</f>
        <v>7</v>
      </c>
      <c r="K26" s="56">
        <f>RANK(J26,J$24:J$27,1)</f>
        <v>3</v>
      </c>
    </row>
    <row r="27" spans="1:11" ht="15" customHeight="1">
      <c r="A27" s="18">
        <v>13</v>
      </c>
      <c r="B27" s="18" t="s">
        <v>88</v>
      </c>
      <c r="C27" s="101">
        <v>1320</v>
      </c>
      <c r="D27" s="90" t="s">
        <v>31</v>
      </c>
      <c r="E27" s="93" t="s">
        <v>43</v>
      </c>
      <c r="F27" s="93" t="s">
        <v>89</v>
      </c>
      <c r="G27" s="54">
        <v>5</v>
      </c>
      <c r="H27" s="54">
        <v>5</v>
      </c>
      <c r="I27" s="54"/>
      <c r="J27" s="55">
        <f>SUM(G27:I27)</f>
        <v>10</v>
      </c>
      <c r="K27" s="56">
        <f>RANK(J27,J$24:J$27,1)</f>
        <v>4</v>
      </c>
    </row>
    <row r="28" spans="1:11" ht="18" customHeight="1">
      <c r="A28" s="34" t="s">
        <v>20</v>
      </c>
      <c r="D28" s="51"/>
      <c r="E28" s="51"/>
      <c r="F28" s="51"/>
      <c r="G28" s="57"/>
      <c r="H28" s="57"/>
      <c r="I28" s="57"/>
      <c r="J28" s="58"/>
      <c r="K28" s="31"/>
    </row>
    <row r="29" spans="1:11" ht="12.75">
      <c r="A29" s="11" t="s">
        <v>33</v>
      </c>
      <c r="B29" s="11" t="s">
        <v>34</v>
      </c>
      <c r="C29" s="11" t="s">
        <v>1</v>
      </c>
      <c r="D29" s="114" t="s">
        <v>2</v>
      </c>
      <c r="E29" s="110" t="s">
        <v>3</v>
      </c>
      <c r="F29" s="110" t="s">
        <v>4</v>
      </c>
      <c r="G29" s="116" t="s">
        <v>24</v>
      </c>
      <c r="H29" s="116" t="s">
        <v>25</v>
      </c>
      <c r="I29" s="116" t="s">
        <v>26</v>
      </c>
      <c r="J29" s="118" t="s">
        <v>27</v>
      </c>
      <c r="K29" s="120" t="s">
        <v>14</v>
      </c>
    </row>
    <row r="30" spans="1:11" ht="12.75">
      <c r="A30" s="18" t="s">
        <v>10</v>
      </c>
      <c r="B30" s="18" t="s">
        <v>10</v>
      </c>
      <c r="C30" s="18" t="s">
        <v>10</v>
      </c>
      <c r="D30" s="115"/>
      <c r="E30" s="111"/>
      <c r="F30" s="111"/>
      <c r="G30" s="117"/>
      <c r="H30" s="117"/>
      <c r="I30" s="117"/>
      <c r="J30" s="119"/>
      <c r="K30" s="121"/>
    </row>
    <row r="31" spans="1:11" ht="15" customHeight="1">
      <c r="A31" s="18">
        <v>17</v>
      </c>
      <c r="B31" s="18" t="s">
        <v>99</v>
      </c>
      <c r="C31" s="29"/>
      <c r="D31" s="103" t="s">
        <v>100</v>
      </c>
      <c r="E31" s="104"/>
      <c r="F31" s="103" t="s">
        <v>101</v>
      </c>
      <c r="G31" s="87">
        <v>1</v>
      </c>
      <c r="H31" s="87">
        <v>1</v>
      </c>
      <c r="I31" s="87"/>
      <c r="J31" s="55">
        <f>SUM(G31:I31)</f>
        <v>2</v>
      </c>
      <c r="K31" s="56">
        <f>RANK(J31,J$31:J$32,1)</f>
        <v>1</v>
      </c>
    </row>
    <row r="32" spans="1:11" ht="15" customHeight="1">
      <c r="A32" s="18">
        <v>16</v>
      </c>
      <c r="B32" s="18" t="s">
        <v>45</v>
      </c>
      <c r="C32" s="29"/>
      <c r="D32" s="103" t="s">
        <v>105</v>
      </c>
      <c r="E32" s="104"/>
      <c r="F32" s="103" t="s">
        <v>44</v>
      </c>
      <c r="G32" s="87">
        <v>2</v>
      </c>
      <c r="H32" s="87">
        <v>2</v>
      </c>
      <c r="I32" s="87"/>
      <c r="J32" s="55">
        <f>SUM(G32:I32)</f>
        <v>4</v>
      </c>
      <c r="K32" s="56">
        <f>RANK(J32,J$31:J$32,1)</f>
        <v>2</v>
      </c>
    </row>
    <row r="33" spans="1:11" ht="15" customHeight="1">
      <c r="A33" s="65"/>
      <c r="B33" s="65"/>
      <c r="C33" s="105"/>
      <c r="D33" s="106"/>
      <c r="E33" s="107"/>
      <c r="F33" s="106"/>
      <c r="G33" s="57"/>
      <c r="H33" s="57"/>
      <c r="I33" s="57"/>
      <c r="J33" s="85"/>
      <c r="K33" s="86"/>
    </row>
    <row r="34" spans="3:11" ht="17.25" customHeight="1">
      <c r="C34" s="59"/>
      <c r="D34" s="32" t="s">
        <v>19</v>
      </c>
      <c r="E34" s="40"/>
      <c r="F34" s="40"/>
      <c r="G34" s="33" t="s">
        <v>32</v>
      </c>
      <c r="H34" s="60"/>
      <c r="I34" s="60"/>
      <c r="J34" s="60"/>
      <c r="K34" s="44"/>
    </row>
    <row r="35" spans="6:7" ht="12.75">
      <c r="F35" s="33"/>
      <c r="G35" s="88" t="s">
        <v>118</v>
      </c>
    </row>
  </sheetData>
  <sheetProtection/>
  <mergeCells count="32">
    <mergeCell ref="H4:H5"/>
    <mergeCell ref="I4:I5"/>
    <mergeCell ref="J4:J5"/>
    <mergeCell ref="K4:K5"/>
    <mergeCell ref="D4:D5"/>
    <mergeCell ref="E4:E5"/>
    <mergeCell ref="F4:F5"/>
    <mergeCell ref="G4:G5"/>
    <mergeCell ref="H13:H14"/>
    <mergeCell ref="I13:I14"/>
    <mergeCell ref="J13:J14"/>
    <mergeCell ref="K13:K14"/>
    <mergeCell ref="D13:D14"/>
    <mergeCell ref="E13:E14"/>
    <mergeCell ref="F13:F14"/>
    <mergeCell ref="G13:G14"/>
    <mergeCell ref="H22:H23"/>
    <mergeCell ref="I22:I23"/>
    <mergeCell ref="J22:J23"/>
    <mergeCell ref="K22:K23"/>
    <mergeCell ref="D22:D23"/>
    <mergeCell ref="E22:E23"/>
    <mergeCell ref="F22:F23"/>
    <mergeCell ref="G22:G23"/>
    <mergeCell ref="H29:H30"/>
    <mergeCell ref="I29:I30"/>
    <mergeCell ref="J29:J30"/>
    <mergeCell ref="K29:K30"/>
    <mergeCell ref="D29:D30"/>
    <mergeCell ref="E29:E30"/>
    <mergeCell ref="F29:F30"/>
    <mergeCell ref="G29:G30"/>
  </mergeCells>
  <printOptions/>
  <pageMargins left="0.5511811023622047" right="0" top="0.5905511811023623" bottom="0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6">
      <selection activeCell="G25" sqref="G25"/>
    </sheetView>
  </sheetViews>
  <sheetFormatPr defaultColWidth="9.140625" defaultRowHeight="12.75"/>
  <cols>
    <col min="1" max="1" width="8.140625" style="0" customWidth="1"/>
    <col min="3" max="3" width="8.7109375" style="0" customWidth="1"/>
    <col min="4" max="4" width="26.00390625" style="0" customWidth="1"/>
    <col min="5" max="5" width="17.57421875" style="0" customWidth="1"/>
    <col min="6" max="6" width="34.28125" style="0" customWidth="1"/>
    <col min="7" max="7" width="7.421875" style="0" customWidth="1"/>
    <col min="8" max="9" width="7.140625" style="0" customWidth="1"/>
    <col min="10" max="10" width="8.140625" style="0" customWidth="1"/>
    <col min="11" max="11" width="5.28125" style="0" customWidth="1"/>
  </cols>
  <sheetData>
    <row r="1" spans="3:11" ht="21" customHeight="1">
      <c r="C1" s="63" t="s">
        <v>52</v>
      </c>
      <c r="E1" s="3"/>
      <c r="F1" s="2"/>
      <c r="G1" s="47"/>
      <c r="H1" s="47"/>
      <c r="I1" s="47"/>
      <c r="J1" s="47"/>
      <c r="K1" s="48"/>
    </row>
    <row r="2" spans="3:11" ht="20.25" customHeight="1">
      <c r="C2" s="46"/>
      <c r="D2" s="47"/>
      <c r="E2" s="50" t="s">
        <v>53</v>
      </c>
      <c r="G2" s="47"/>
      <c r="H2" s="47"/>
      <c r="I2" s="47"/>
      <c r="J2" s="47"/>
      <c r="K2" s="48"/>
    </row>
    <row r="3" spans="3:11" ht="15.75">
      <c r="C3" s="46"/>
      <c r="D3" s="47"/>
      <c r="E3" s="50"/>
      <c r="G3" s="47"/>
      <c r="H3" s="47"/>
      <c r="I3" s="47"/>
      <c r="J3" s="47"/>
      <c r="K3" s="48"/>
    </row>
    <row r="4" spans="2:11" ht="24" customHeight="1">
      <c r="B4" s="78" t="s">
        <v>102</v>
      </c>
      <c r="D4" s="6"/>
      <c r="E4" s="6"/>
      <c r="F4" s="6"/>
      <c r="G4" s="52"/>
      <c r="H4" s="52"/>
      <c r="I4" s="52"/>
      <c r="J4" s="52"/>
      <c r="K4" s="52"/>
    </row>
    <row r="5" spans="1:11" ht="12.75">
      <c r="A5" s="11" t="s">
        <v>33</v>
      </c>
      <c r="B5" s="11" t="s">
        <v>46</v>
      </c>
      <c r="C5" s="11" t="s">
        <v>1</v>
      </c>
      <c r="D5" s="114" t="s">
        <v>2</v>
      </c>
      <c r="E5" s="110" t="s">
        <v>3</v>
      </c>
      <c r="F5" s="110" t="s">
        <v>4</v>
      </c>
      <c r="G5" s="116" t="s">
        <v>24</v>
      </c>
      <c r="H5" s="116" t="s">
        <v>25</v>
      </c>
      <c r="I5" s="116" t="s">
        <v>26</v>
      </c>
      <c r="J5" s="118" t="s">
        <v>27</v>
      </c>
      <c r="K5" s="120" t="s">
        <v>14</v>
      </c>
    </row>
    <row r="6" spans="1:11" ht="12.75">
      <c r="A6" s="18" t="s">
        <v>10</v>
      </c>
      <c r="B6" s="18" t="s">
        <v>10</v>
      </c>
      <c r="C6" s="18" t="s">
        <v>10</v>
      </c>
      <c r="D6" s="115"/>
      <c r="E6" s="111"/>
      <c r="F6" s="111"/>
      <c r="G6" s="117"/>
      <c r="H6" s="117"/>
      <c r="I6" s="117"/>
      <c r="J6" s="119"/>
      <c r="K6" s="121"/>
    </row>
    <row r="7" spans="1:11" ht="21" customHeight="1">
      <c r="A7" s="18">
        <v>1</v>
      </c>
      <c r="B7" s="18" t="s">
        <v>54</v>
      </c>
      <c r="C7" s="89" t="s">
        <v>106</v>
      </c>
      <c r="D7" s="90" t="s">
        <v>120</v>
      </c>
      <c r="E7" s="91" t="s">
        <v>55</v>
      </c>
      <c r="F7" s="91" t="s">
        <v>121</v>
      </c>
      <c r="G7" s="54">
        <v>1</v>
      </c>
      <c r="H7" s="54">
        <v>1</v>
      </c>
      <c r="I7" s="54"/>
      <c r="J7" s="55">
        <f aca="true" t="shared" si="0" ref="J7:J21">SUM(G7:I7)</f>
        <v>2</v>
      </c>
      <c r="K7" s="56">
        <f aca="true" t="shared" si="1" ref="K7:K21">RANK(J7,J$7:J$21,1)</f>
        <v>1</v>
      </c>
    </row>
    <row r="8" spans="1:11" ht="21" customHeight="1">
      <c r="A8" s="18">
        <v>2</v>
      </c>
      <c r="B8" s="18" t="s">
        <v>56</v>
      </c>
      <c r="C8" s="89" t="s">
        <v>107</v>
      </c>
      <c r="D8" s="90" t="s">
        <v>57</v>
      </c>
      <c r="E8" s="91" t="s">
        <v>55</v>
      </c>
      <c r="F8" s="91" t="s">
        <v>18</v>
      </c>
      <c r="G8" s="54">
        <v>2</v>
      </c>
      <c r="H8" s="54">
        <v>4</v>
      </c>
      <c r="I8" s="54"/>
      <c r="J8" s="55">
        <f t="shared" si="0"/>
        <v>6</v>
      </c>
      <c r="K8" s="56">
        <f t="shared" si="1"/>
        <v>2</v>
      </c>
    </row>
    <row r="9" spans="1:11" ht="21" customHeight="1">
      <c r="A9" s="18">
        <v>7</v>
      </c>
      <c r="B9" s="18" t="s">
        <v>70</v>
      </c>
      <c r="C9" s="89">
        <v>518</v>
      </c>
      <c r="D9" s="90" t="s">
        <v>71</v>
      </c>
      <c r="E9" s="91" t="s">
        <v>35</v>
      </c>
      <c r="F9" s="91" t="s">
        <v>36</v>
      </c>
      <c r="G9" s="54">
        <v>3</v>
      </c>
      <c r="H9" s="54">
        <v>5</v>
      </c>
      <c r="I9" s="54"/>
      <c r="J9" s="55">
        <f t="shared" si="0"/>
        <v>8</v>
      </c>
      <c r="K9" s="56">
        <f t="shared" si="1"/>
        <v>3</v>
      </c>
    </row>
    <row r="10" spans="1:11" ht="21" customHeight="1">
      <c r="A10" s="18">
        <v>10</v>
      </c>
      <c r="B10" s="18" t="s">
        <v>79</v>
      </c>
      <c r="C10" s="92" t="s">
        <v>38</v>
      </c>
      <c r="D10" s="93" t="s">
        <v>39</v>
      </c>
      <c r="E10" s="103" t="s">
        <v>40</v>
      </c>
      <c r="F10" s="93" t="s">
        <v>80</v>
      </c>
      <c r="G10" s="54">
        <v>4</v>
      </c>
      <c r="H10" s="54">
        <v>7</v>
      </c>
      <c r="I10" s="54"/>
      <c r="J10" s="55">
        <f t="shared" si="0"/>
        <v>11</v>
      </c>
      <c r="K10" s="56">
        <f t="shared" si="1"/>
        <v>4</v>
      </c>
    </row>
    <row r="11" spans="1:11" ht="21" customHeight="1">
      <c r="A11" s="18">
        <v>5</v>
      </c>
      <c r="B11" s="18" t="s">
        <v>63</v>
      </c>
      <c r="C11" s="92">
        <v>7878</v>
      </c>
      <c r="D11" s="93" t="s">
        <v>69</v>
      </c>
      <c r="E11" s="94" t="s">
        <v>17</v>
      </c>
      <c r="F11" s="95" t="s">
        <v>103</v>
      </c>
      <c r="G11" s="54">
        <v>6</v>
      </c>
      <c r="H11" s="54">
        <v>8</v>
      </c>
      <c r="I11" s="54"/>
      <c r="J11" s="55">
        <f t="shared" si="0"/>
        <v>14</v>
      </c>
      <c r="K11" s="56">
        <f t="shared" si="1"/>
        <v>5</v>
      </c>
    </row>
    <row r="12" spans="1:11" ht="21" customHeight="1">
      <c r="A12" s="18">
        <v>11</v>
      </c>
      <c r="B12" s="18" t="s">
        <v>81</v>
      </c>
      <c r="C12" s="92">
        <v>33</v>
      </c>
      <c r="D12" s="93" t="s">
        <v>37</v>
      </c>
      <c r="E12" s="94" t="s">
        <v>30</v>
      </c>
      <c r="F12" s="95" t="s">
        <v>82</v>
      </c>
      <c r="G12" s="54">
        <v>5</v>
      </c>
      <c r="H12" s="54">
        <v>10</v>
      </c>
      <c r="I12" s="54"/>
      <c r="J12" s="55">
        <f t="shared" si="0"/>
        <v>15</v>
      </c>
      <c r="K12" s="56">
        <f t="shared" si="1"/>
        <v>6</v>
      </c>
    </row>
    <row r="13" spans="1:11" ht="21" customHeight="1">
      <c r="A13" s="18">
        <v>6</v>
      </c>
      <c r="B13" s="18" t="s">
        <v>65</v>
      </c>
      <c r="C13" s="89" t="s">
        <v>66</v>
      </c>
      <c r="D13" s="90" t="s">
        <v>67</v>
      </c>
      <c r="E13" s="91" t="s">
        <v>29</v>
      </c>
      <c r="F13" s="91" t="s">
        <v>68</v>
      </c>
      <c r="G13" s="54">
        <v>15</v>
      </c>
      <c r="H13" s="54">
        <v>2</v>
      </c>
      <c r="I13" s="54"/>
      <c r="J13" s="55">
        <f t="shared" si="0"/>
        <v>17</v>
      </c>
      <c r="K13" s="56">
        <f t="shared" si="1"/>
        <v>7</v>
      </c>
    </row>
    <row r="14" spans="1:11" ht="21" customHeight="1">
      <c r="A14" s="18">
        <v>3</v>
      </c>
      <c r="B14" s="18" t="s">
        <v>58</v>
      </c>
      <c r="C14" s="96">
        <v>12122</v>
      </c>
      <c r="D14" s="93" t="s">
        <v>59</v>
      </c>
      <c r="E14" s="95" t="s">
        <v>55</v>
      </c>
      <c r="F14" s="95" t="s">
        <v>60</v>
      </c>
      <c r="G14" s="54">
        <v>15</v>
      </c>
      <c r="H14" s="54">
        <v>3</v>
      </c>
      <c r="I14" s="54"/>
      <c r="J14" s="55">
        <f t="shared" si="0"/>
        <v>18</v>
      </c>
      <c r="K14" s="56">
        <f t="shared" si="1"/>
        <v>8</v>
      </c>
    </row>
    <row r="15" spans="1:11" ht="21" customHeight="1">
      <c r="A15" s="18">
        <v>12</v>
      </c>
      <c r="B15" s="18" t="s">
        <v>86</v>
      </c>
      <c r="C15" s="89" t="s">
        <v>108</v>
      </c>
      <c r="D15" s="90" t="s">
        <v>41</v>
      </c>
      <c r="E15" s="91" t="s">
        <v>42</v>
      </c>
      <c r="F15" s="91" t="s">
        <v>87</v>
      </c>
      <c r="G15" s="54">
        <v>7</v>
      </c>
      <c r="H15" s="54">
        <v>11</v>
      </c>
      <c r="I15" s="54"/>
      <c r="J15" s="55">
        <f t="shared" si="0"/>
        <v>18</v>
      </c>
      <c r="K15" s="56">
        <f t="shared" si="1"/>
        <v>8</v>
      </c>
    </row>
    <row r="16" spans="1:11" ht="21" customHeight="1">
      <c r="A16" s="18">
        <v>9</v>
      </c>
      <c r="B16" s="18" t="s">
        <v>76</v>
      </c>
      <c r="C16" s="89">
        <v>2016</v>
      </c>
      <c r="D16" s="90" t="s">
        <v>77</v>
      </c>
      <c r="E16" s="91" t="s">
        <v>74</v>
      </c>
      <c r="F16" s="91" t="s">
        <v>78</v>
      </c>
      <c r="G16" s="54">
        <v>8</v>
      </c>
      <c r="H16" s="54">
        <v>12</v>
      </c>
      <c r="I16" s="54"/>
      <c r="J16" s="55">
        <f t="shared" si="0"/>
        <v>20</v>
      </c>
      <c r="K16" s="56">
        <f t="shared" si="1"/>
        <v>10</v>
      </c>
    </row>
    <row r="17" spans="1:11" ht="21" customHeight="1">
      <c r="A17" s="18">
        <v>8</v>
      </c>
      <c r="B17" s="18" t="s">
        <v>72</v>
      </c>
      <c r="C17" s="89">
        <v>2101</v>
      </c>
      <c r="D17" s="90" t="s">
        <v>73</v>
      </c>
      <c r="E17" s="90" t="s">
        <v>74</v>
      </c>
      <c r="F17" s="90" t="s">
        <v>75</v>
      </c>
      <c r="G17" s="54">
        <v>15</v>
      </c>
      <c r="H17" s="54">
        <v>6</v>
      </c>
      <c r="I17" s="54"/>
      <c r="J17" s="55">
        <f t="shared" si="0"/>
        <v>21</v>
      </c>
      <c r="K17" s="56">
        <f t="shared" si="1"/>
        <v>11</v>
      </c>
    </row>
    <row r="18" spans="1:11" ht="21" customHeight="1">
      <c r="A18" s="18">
        <v>14</v>
      </c>
      <c r="B18" s="18" t="s">
        <v>90</v>
      </c>
      <c r="C18" s="89" t="s">
        <v>91</v>
      </c>
      <c r="D18" s="90" t="s">
        <v>92</v>
      </c>
      <c r="E18" s="91" t="s">
        <v>93</v>
      </c>
      <c r="F18" s="91" t="s">
        <v>94</v>
      </c>
      <c r="G18" s="54">
        <v>9</v>
      </c>
      <c r="H18" s="54">
        <v>13</v>
      </c>
      <c r="I18" s="54"/>
      <c r="J18" s="55">
        <f t="shared" si="0"/>
        <v>22</v>
      </c>
      <c r="K18" s="56">
        <f t="shared" si="1"/>
        <v>12</v>
      </c>
    </row>
    <row r="19" spans="1:11" ht="21" customHeight="1">
      <c r="A19" s="18">
        <v>4</v>
      </c>
      <c r="B19" s="18" t="s">
        <v>61</v>
      </c>
      <c r="C19" s="96">
        <v>3212</v>
      </c>
      <c r="D19" s="93" t="s">
        <v>62</v>
      </c>
      <c r="E19" s="95" t="s">
        <v>16</v>
      </c>
      <c r="F19" s="95" t="s">
        <v>28</v>
      </c>
      <c r="G19" s="54">
        <v>15</v>
      </c>
      <c r="H19" s="54">
        <v>9</v>
      </c>
      <c r="I19" s="54"/>
      <c r="J19" s="55">
        <f t="shared" si="0"/>
        <v>24</v>
      </c>
      <c r="K19" s="56">
        <f t="shared" si="1"/>
        <v>13</v>
      </c>
    </row>
    <row r="20" spans="1:11" ht="21" customHeight="1">
      <c r="A20" s="18">
        <v>15</v>
      </c>
      <c r="B20" s="18" t="s">
        <v>95</v>
      </c>
      <c r="C20" s="101"/>
      <c r="D20" s="90" t="s">
        <v>96</v>
      </c>
      <c r="E20" s="93" t="s">
        <v>97</v>
      </c>
      <c r="F20" s="93" t="s">
        <v>98</v>
      </c>
      <c r="G20" s="54">
        <v>15</v>
      </c>
      <c r="H20" s="54">
        <v>14</v>
      </c>
      <c r="I20" s="54"/>
      <c r="J20" s="55">
        <f t="shared" si="0"/>
        <v>29</v>
      </c>
      <c r="K20" s="56">
        <f t="shared" si="1"/>
        <v>14</v>
      </c>
    </row>
    <row r="21" spans="1:11" ht="21" customHeight="1">
      <c r="A21" s="18">
        <v>13</v>
      </c>
      <c r="B21" s="18" t="s">
        <v>88</v>
      </c>
      <c r="C21" s="101">
        <v>1320</v>
      </c>
      <c r="D21" s="90" t="s">
        <v>31</v>
      </c>
      <c r="E21" s="93" t="s">
        <v>43</v>
      </c>
      <c r="F21" s="93" t="s">
        <v>89</v>
      </c>
      <c r="G21" s="54">
        <v>16</v>
      </c>
      <c r="H21" s="54">
        <v>16</v>
      </c>
      <c r="I21" s="54"/>
      <c r="J21" s="55">
        <f t="shared" si="0"/>
        <v>32</v>
      </c>
      <c r="K21" s="56">
        <f t="shared" si="1"/>
        <v>15</v>
      </c>
    </row>
    <row r="22" spans="3:11" ht="12.75">
      <c r="C22" s="59"/>
      <c r="D22" s="40"/>
      <c r="E22" s="40"/>
      <c r="F22" s="40"/>
      <c r="G22" s="60"/>
      <c r="H22" s="60"/>
      <c r="I22" s="60"/>
      <c r="J22" s="64"/>
      <c r="K22" s="59"/>
    </row>
    <row r="23" spans="3:11" ht="18.75" customHeight="1">
      <c r="C23" s="59"/>
      <c r="D23" s="40"/>
      <c r="E23" s="40"/>
      <c r="F23" s="40"/>
      <c r="G23" s="60"/>
      <c r="H23" s="60"/>
      <c r="I23" s="60"/>
      <c r="J23" s="64"/>
      <c r="K23" s="59"/>
    </row>
    <row r="24" spans="3:10" ht="12.75">
      <c r="C24" s="59"/>
      <c r="D24" s="33" t="s">
        <v>19</v>
      </c>
      <c r="E24" s="40"/>
      <c r="F24" s="60"/>
      <c r="G24" s="33" t="s">
        <v>32</v>
      </c>
      <c r="H24" s="59"/>
      <c r="I24" s="59"/>
      <c r="J24" s="59"/>
    </row>
    <row r="25" spans="3:11" ht="12.75">
      <c r="C25" s="3"/>
      <c r="E25" s="1"/>
      <c r="F25" s="33"/>
      <c r="G25" s="88" t="s">
        <v>119</v>
      </c>
      <c r="I25" s="61"/>
      <c r="J25" s="61"/>
      <c r="K25" s="61"/>
    </row>
    <row r="26" spans="3:11" ht="12.75">
      <c r="C26" s="3"/>
      <c r="D26" s="1"/>
      <c r="E26" s="1"/>
      <c r="F26" s="1"/>
      <c r="G26" s="61"/>
      <c r="H26" s="61"/>
      <c r="I26" s="61"/>
      <c r="J26" s="61"/>
      <c r="K26" s="61"/>
    </row>
  </sheetData>
  <sheetProtection/>
  <mergeCells count="8">
    <mergeCell ref="H5:H6"/>
    <mergeCell ref="I5:I6"/>
    <mergeCell ref="J5:J6"/>
    <mergeCell ref="K5:K6"/>
    <mergeCell ref="D5:D6"/>
    <mergeCell ref="E5:E6"/>
    <mergeCell ref="F5:F6"/>
    <mergeCell ref="G5:G6"/>
  </mergeCells>
  <printOptions/>
  <pageMargins left="0.5511811023622047" right="0" top="0.7874015748031497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SABRİ KARA</dc:creator>
  <cp:keywords/>
  <dc:description/>
  <cp:lastModifiedBy>GOCEK YACHT CLUB</cp:lastModifiedBy>
  <cp:lastPrinted>2013-09-07T14:52:18Z</cp:lastPrinted>
  <dcterms:created xsi:type="dcterms:W3CDTF">2012-05-31T17:40:57Z</dcterms:created>
  <dcterms:modified xsi:type="dcterms:W3CDTF">2013-09-07T15:20:03Z</dcterms:modified>
  <cp:category/>
  <cp:version/>
  <cp:contentType/>
  <cp:contentStatus/>
</cp:coreProperties>
</file>