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Q65" i="1" l="1"/>
  <c r="Q40" i="1" l="1"/>
  <c r="Q42" i="1"/>
  <c r="Q43" i="1"/>
  <c r="Q29" i="1"/>
  <c r="Q28" i="1"/>
  <c r="Q26" i="1"/>
  <c r="Q27" i="1"/>
  <c r="Q37" i="1"/>
  <c r="Q38" i="1"/>
  <c r="Q39" i="1"/>
  <c r="Q41" i="1"/>
  <c r="Q62" i="1"/>
  <c r="Q63" i="1"/>
  <c r="Q13" i="1"/>
  <c r="Q7" i="1"/>
  <c r="Q16" i="1"/>
  <c r="Q11" i="1"/>
  <c r="Q9" i="1"/>
  <c r="Q15" i="1"/>
  <c r="Q14" i="1"/>
  <c r="Q17" i="1"/>
  <c r="Q12" i="1"/>
  <c r="Q77" i="1"/>
  <c r="Q61" i="1"/>
  <c r="Q66" i="1"/>
  <c r="Q81" i="1"/>
  <c r="Q76" i="1"/>
  <c r="Q75" i="1"/>
  <c r="Q79" i="1"/>
  <c r="Q80" i="1"/>
  <c r="Q78" i="1"/>
  <c r="Q53" i="1"/>
  <c r="S65" i="1" s="1"/>
  <c r="Q54" i="1"/>
  <c r="Q57" i="1"/>
  <c r="Q56" i="1"/>
  <c r="Q64" i="1"/>
  <c r="Q58" i="1"/>
  <c r="Q60" i="1"/>
  <c r="Q55" i="1"/>
  <c r="Q59" i="1"/>
  <c r="Q8" i="1"/>
  <c r="Q10" i="1"/>
  <c r="S59" i="1" l="1"/>
  <c r="S80" i="1"/>
  <c r="S60" i="1"/>
  <c r="S64" i="1"/>
  <c r="S57" i="1"/>
  <c r="S53" i="1"/>
  <c r="S66" i="1"/>
  <c r="S63" i="1"/>
  <c r="S55" i="1"/>
  <c r="S58" i="1"/>
  <c r="S56" i="1"/>
  <c r="S54" i="1"/>
  <c r="S61" i="1"/>
  <c r="S62" i="1"/>
  <c r="S76" i="1"/>
  <c r="S79" i="1"/>
  <c r="S81" i="1"/>
  <c r="S78" i="1"/>
  <c r="S75" i="1"/>
  <c r="S77" i="1"/>
  <c r="S42" i="1"/>
  <c r="S43" i="1"/>
  <c r="S40" i="1"/>
  <c r="S8" i="1"/>
  <c r="S15" i="1"/>
  <c r="S7" i="1"/>
  <c r="S10" i="1"/>
  <c r="S12" i="1"/>
  <c r="S14" i="1"/>
  <c r="S9" i="1"/>
  <c r="S16" i="1"/>
  <c r="S13" i="1"/>
  <c r="S17" i="1"/>
  <c r="S11" i="1"/>
  <c r="S39" i="1"/>
  <c r="S27" i="1"/>
  <c r="S37" i="1"/>
  <c r="S41" i="1"/>
  <c r="S38" i="1"/>
  <c r="S28" i="1"/>
  <c r="S26" i="1"/>
  <c r="S29" i="1"/>
</calcChain>
</file>

<file path=xl/sharedStrings.xml><?xml version="1.0" encoding="utf-8"?>
<sst xmlns="http://schemas.openxmlformats.org/spreadsheetml/2006/main" count="181" uniqueCount="83">
  <si>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</si>
  <si>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</si>
  <si>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</si>
  <si>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</si>
  <si>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</si>
  <si>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</si>
  <si>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</si>
  <si>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</si>
  <si>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</si>
  <si>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</si>
  <si>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ATILAN EN KÖTÜ 1 PUANLIK YARIŞ</t>
  </si>
  <si>
    <t xml:space="preserve">           </t>
  </si>
  <si>
    <t xml:space="preserve">     PUANI 1,5 OLAN YARIŞLAR</t>
  </si>
  <si>
    <t>ARÇELİK ALİZE</t>
  </si>
  <si>
    <t>TURUNCU : DNS, OCS, DNF, RET, DSQ, DNE, DGM, BFD TEKNELERİN PUANI</t>
  </si>
  <si>
    <t>LOGO</t>
  </si>
  <si>
    <t>YARIŞ 1</t>
  </si>
  <si>
    <t>YARIŞ 2</t>
  </si>
  <si>
    <t>YARIŞ 3</t>
  </si>
  <si>
    <t>ÇAKABEY</t>
  </si>
  <si>
    <t>SONUÇ TABLOSU</t>
  </si>
  <si>
    <t>Dz.KK</t>
  </si>
  <si>
    <t>DUE</t>
  </si>
  <si>
    <t>SAHİBİNDEN.COM FLAMENCO</t>
  </si>
  <si>
    <t>IRC IV (TURUNCU - [TCC 0,979 ve altı]</t>
  </si>
  <si>
    <t xml:space="preserve">     PUANI 1,25 OLAN YARIŞLAR</t>
  </si>
  <si>
    <t xml:space="preserve">     PUANI 1,0 OLAN YARIŞLAR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</si>
  <si>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2016 Madde 23.5.2 gereği DEĞERLENDİRME DIŞI OLAN TEKNELER</t>
    </r>
  </si>
  <si>
    <t>YEŞİL RENK : KAYIT VERMEMİŞ TEKNELERİN PUANI (Yarış Talimatı/Genel Şartlar 2016 Madde 23.2.4)</t>
  </si>
  <si>
    <t>BDK</t>
  </si>
  <si>
    <t>BURGAN LEASING İSTANBUL KUPASI</t>
  </si>
  <si>
    <t>YARIŞ 4</t>
  </si>
  <si>
    <t>YARIŞ 5</t>
  </si>
  <si>
    <t xml:space="preserve">TAYK / TROFE 2016  </t>
  </si>
  <si>
    <t>IRC 0 (BORDO) - [TCC 1,140 ve üzeri]</t>
  </si>
  <si>
    <t>MARMARA</t>
  </si>
  <si>
    <t>OLYMPOS REGATTA</t>
  </si>
  <si>
    <t>YARI 1</t>
  </si>
  <si>
    <t xml:space="preserve">FORD OTOSAN - FENERBAHÇE 2 </t>
  </si>
  <si>
    <t>ACADIA 7</t>
  </si>
  <si>
    <t xml:space="preserve">ORIENT EXPRESS VI </t>
  </si>
  <si>
    <t>BORUSAN RACING ÇILGIN SİGMA</t>
  </si>
  <si>
    <t>KAYITLI TEKNE ADEDİ</t>
  </si>
  <si>
    <t>IRC I (SARI) - [TCC 1,070 - 1,139 arası]</t>
  </si>
  <si>
    <t>IRC II (YEŞİL) - [TCC 1,020 - 1,069 arası]</t>
  </si>
  <si>
    <t>IRC III (LACİVERT) - [TCC 0,980 - 1,019 arası]</t>
  </si>
  <si>
    <t>TÜPRAŞ ALİZE</t>
  </si>
  <si>
    <t>SEK ALİZE</t>
  </si>
  <si>
    <t>GÜNEŞ SİGORTA PETEK</t>
  </si>
  <si>
    <t>GBR 186N</t>
  </si>
  <si>
    <t>COLUMBIA KEYFIM 3.5</t>
  </si>
  <si>
    <t>HAPPHOUR GENOA DÖNENCE</t>
  </si>
  <si>
    <t>GOLIATH</t>
  </si>
  <si>
    <t>ATAK 1</t>
  </si>
  <si>
    <t>BEKO ALİZE</t>
  </si>
  <si>
    <t>IBS - 40 PLUS</t>
  </si>
  <si>
    <t>PERSEUS</t>
  </si>
  <si>
    <t>USA 50955</t>
  </si>
  <si>
    <t>GOBLIN 5</t>
  </si>
  <si>
    <t>TURKCELL-FENERBAHÇE 1</t>
  </si>
  <si>
    <t>PERMOLIT-FIFTY FIFTY</t>
  </si>
  <si>
    <t>ONE SAILS-AG SAILING TEAM</t>
  </si>
  <si>
    <t>DOĞUŞTAN YELKENCİLER MATRIX</t>
  </si>
  <si>
    <t>GOLDEN TOY</t>
  </si>
  <si>
    <t>UNIQ2GO_HANGOVER</t>
  </si>
  <si>
    <t>FENERBAHÇE 3 - BOĞAZİÇİ ÜNİVERSİTESİ</t>
  </si>
  <si>
    <t>SEM LAB - ENGİN DENİZ</t>
  </si>
  <si>
    <t xml:space="preserve">ENKA </t>
  </si>
  <si>
    <t>BOLD</t>
  </si>
  <si>
    <t>KORZA</t>
  </si>
  <si>
    <t>FLAYING BOX - ARKAS</t>
  </si>
  <si>
    <t>MORPHEUS</t>
  </si>
  <si>
    <t>DEFİNE JR</t>
  </si>
  <si>
    <t>YAYIK AYRAN - EKER</t>
  </si>
  <si>
    <t>BOND</t>
  </si>
  <si>
    <t>RAINBOW FOLLOWERS</t>
  </si>
  <si>
    <t>HUNTER</t>
  </si>
  <si>
    <t>KAÇAK</t>
  </si>
  <si>
    <t>ADA - PUPA ADRENALIN</t>
  </si>
  <si>
    <t>ELECTRON</t>
  </si>
  <si>
    <t>BURGAN BANK - EXTREME</t>
  </si>
  <si>
    <t>MERCAN METYX</t>
  </si>
  <si>
    <t>VENÜS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</si>
</sst>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>
    <font>
      <sz val="10"/>
      <name val="Arial Tur"/>
      <charset val="162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b/>
      <sz val="9"/>
      <color indexed="53"/>
      <name val="Arial Tur"/>
      <family val="2"/>
      <charset val="162"/>
    </font>
    <font>
      <sz val="10"/>
      <color indexed="19"/>
      <name val="Arial Tur"/>
      <family val="2"/>
      <charset val="162"/>
    </font>
    <font>
      <sz val="8"/>
      <name val="Arial"/>
      <family val="2"/>
      <charset val="162"/>
    </font>
    <font>
      <sz val="8"/>
      <color indexed="10"/>
      <name val="Arial"/>
      <family val="2"/>
    </font>
    <font>
      <sz val="10"/>
      <color indexed="14"/>
      <name val="Arial Tur"/>
      <family val="2"/>
      <charset val="16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8"/>
      <name val="Arial Tur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53" fillId="0" borderId="2" applyNumberFormat="0" applyFill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5" fillId="0" borderId="0" applyNumberFormat="0" applyFill="0" applyBorder="0" applyAlignment="0" applyProtection="0"/>
    <xf numFmtId="0" fontId="43" fillId="16" borderId="5" applyNumberFormat="0" applyAlignment="0" applyProtection="0"/>
    <xf numFmtId="0" fontId="42" fillId="7" borderId="6" applyNumberFormat="0" applyAlignment="0" applyProtection="0"/>
    <xf numFmtId="0" fontId="44" fillId="16" borderId="6" applyNumberFormat="0" applyAlignment="0" applyProtection="0"/>
    <xf numFmtId="0" fontId="46" fillId="17" borderId="7" applyNumberFormat="0" applyAlignment="0" applyProtection="0"/>
    <xf numFmtId="0" fontId="39" fillId="4" borderId="0" applyNumberFormat="0" applyBorder="0" applyAlignment="0" applyProtection="0"/>
    <xf numFmtId="0" fontId="40" fillId="3" borderId="0" applyNumberFormat="0" applyBorder="0" applyAlignment="0" applyProtection="0"/>
    <xf numFmtId="0" fontId="2" fillId="0" borderId="0"/>
    <xf numFmtId="0" fontId="1" fillId="0" borderId="0"/>
    <xf numFmtId="0" fontId="37" fillId="0" borderId="0"/>
    <xf numFmtId="0" fontId="38" fillId="0" borderId="0"/>
    <xf numFmtId="0" fontId="1" fillId="18" borderId="8" applyNumberFormat="0" applyFont="0" applyAlignment="0" applyProtection="0"/>
    <xf numFmtId="0" fontId="41" fillId="19" borderId="0" applyNumberFormat="0" applyBorder="0" applyAlignment="0" applyProtection="0"/>
    <xf numFmtId="0" fontId="49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23" borderId="0" applyNumberFormat="0" applyBorder="0" applyAlignment="0" applyProtection="0"/>
  </cellStyleXfs>
  <cellXfs count="204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5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64" fontId="8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2" fontId="19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25" fillId="0" borderId="0" xfId="0" applyNumberFormat="1" applyFont="1" applyFill="1" applyAlignment="1">
      <alignment horizontal="left"/>
    </xf>
    <xf numFmtId="164" fontId="26" fillId="0" borderId="0" xfId="0" applyNumberFormat="1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left"/>
    </xf>
    <xf numFmtId="164" fontId="30" fillId="0" borderId="0" xfId="0" applyNumberFormat="1" applyFont="1" applyFill="1" applyAlignment="1">
      <alignment horizontal="left"/>
    </xf>
    <xf numFmtId="2" fontId="30" fillId="0" borderId="0" xfId="0" applyNumberFormat="1" applyFont="1" applyFill="1" applyAlignment="1">
      <alignment horizontal="center"/>
    </xf>
    <xf numFmtId="2" fontId="20" fillId="25" borderId="13" xfId="0" applyNumberFormat="1" applyFont="1" applyFill="1" applyBorder="1" applyAlignment="1">
      <alignment horizontal="left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164" fontId="31" fillId="0" borderId="0" xfId="0" applyNumberFormat="1" applyFont="1" applyAlignment="1"/>
    <xf numFmtId="164" fontId="24" fillId="0" borderId="13" xfId="0" applyNumberFormat="1" applyFont="1" applyBorder="1" applyAlignment="1">
      <alignment horizontal="center"/>
    </xf>
    <xf numFmtId="0" fontId="16" fillId="25" borderId="13" xfId="0" applyFont="1" applyFill="1" applyBorder="1" applyAlignment="1" applyProtection="1">
      <alignment horizontal="left"/>
      <protection locked="0"/>
    </xf>
    <xf numFmtId="0" fontId="20" fillId="26" borderId="13" xfId="0" applyFont="1" applyFill="1" applyBorder="1" applyAlignment="1" applyProtection="1">
      <alignment horizontal="left"/>
      <protection locked="0"/>
    </xf>
    <xf numFmtId="0" fontId="34" fillId="0" borderId="17" xfId="0" applyFont="1" applyFill="1" applyBorder="1" applyAlignment="1" applyProtection="1">
      <alignment horizontal="center"/>
      <protection locked="0"/>
    </xf>
    <xf numFmtId="0" fontId="34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64" fontId="34" fillId="25" borderId="16" xfId="0" applyNumberFormat="1" applyFont="1" applyFill="1" applyBorder="1" applyAlignment="1" applyProtection="1">
      <alignment horizontal="center" vertical="center"/>
      <protection locked="0"/>
    </xf>
    <xf numFmtId="1" fontId="19" fillId="0" borderId="20" xfId="0" applyNumberFormat="1" applyFont="1" applyBorder="1" applyAlignment="1">
      <alignment horizontal="center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0" fontId="20" fillId="24" borderId="20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16" xfId="0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  <protection locked="0"/>
    </xf>
    <xf numFmtId="0" fontId="20" fillId="24" borderId="16" xfId="32" applyFont="1" applyFill="1" applyBorder="1" applyAlignment="1">
      <alignment horizontal="center"/>
    </xf>
    <xf numFmtId="0" fontId="20" fillId="24" borderId="12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20" fillId="0" borderId="13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20" fillId="24" borderId="26" xfId="32" applyFont="1" applyFill="1" applyBorder="1" applyAlignment="1" applyProtection="1">
      <alignment horizontal="center"/>
    </xf>
    <xf numFmtId="0" fontId="20" fillId="24" borderId="13" xfId="32" applyFont="1" applyFill="1" applyBorder="1" applyAlignment="1" applyProtection="1">
      <alignment horizontal="center"/>
    </xf>
    <xf numFmtId="0" fontId="16" fillId="0" borderId="16" xfId="33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16" fillId="0" borderId="24" xfId="33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0" fontId="56" fillId="24" borderId="16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Fill="1" applyBorder="1" applyAlignment="1">
      <alignment horizontal="center"/>
    </xf>
    <xf numFmtId="0" fontId="20" fillId="0" borderId="16" xfId="33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20" fillId="0" borderId="24" xfId="33" applyFont="1" applyFill="1" applyBorder="1" applyAlignment="1">
      <alignment horizontal="center"/>
    </xf>
    <xf numFmtId="0" fontId="20" fillId="0" borderId="18" xfId="33" applyFont="1" applyFill="1" applyBorder="1" applyAlignment="1">
      <alignment horizontal="center"/>
    </xf>
    <xf numFmtId="0" fontId="57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0" fontId="57" fillId="0" borderId="16" xfId="0" applyFont="1" applyFill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0" fontId="10" fillId="24" borderId="16" xfId="0" applyFont="1" applyFill="1" applyBorder="1" applyAlignment="1" applyProtection="1">
      <alignment horizontal="center"/>
      <protection locked="0"/>
    </xf>
    <xf numFmtId="0" fontId="10" fillId="24" borderId="13" xfId="0" applyFont="1" applyFill="1" applyBorder="1" applyAlignment="1" applyProtection="1">
      <alignment horizontal="center"/>
      <protection locked="0"/>
    </xf>
    <xf numFmtId="164" fontId="31" fillId="0" borderId="0" xfId="0" applyNumberFormat="1" applyFont="1" applyFill="1"/>
    <xf numFmtId="164" fontId="10" fillId="0" borderId="20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8" fillId="0" borderId="0" xfId="0" applyNumberFormat="1" applyFont="1" applyFill="1" applyBorder="1" applyAlignment="1">
      <alignment horizontal="center"/>
    </xf>
    <xf numFmtId="164" fontId="30" fillId="0" borderId="0" xfId="0" applyNumberFormat="1" applyFont="1" applyFill="1" applyAlignment="1">
      <alignment horizontal="center"/>
    </xf>
    <xf numFmtId="164" fontId="58" fillId="0" borderId="13" xfId="0" applyNumberFormat="1" applyFont="1" applyFill="1" applyBorder="1" applyAlignment="1">
      <alignment horizontal="center"/>
    </xf>
    <xf numFmtId="1" fontId="58" fillId="0" borderId="13" xfId="0" applyNumberFormat="1" applyFont="1" applyBorder="1" applyAlignment="1">
      <alignment horizontal="center"/>
    </xf>
    <xf numFmtId="0" fontId="16" fillId="0" borderId="18" xfId="33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8" fillId="0" borderId="13" xfId="0" applyNumberFormat="1" applyFont="1" applyFill="1" applyBorder="1" applyAlignment="1">
      <alignment horizontal="center"/>
    </xf>
    <xf numFmtId="2" fontId="57" fillId="0" borderId="13" xfId="0" applyNumberFormat="1" applyFont="1" applyFill="1" applyBorder="1" applyAlignment="1">
      <alignment horizontal="center"/>
    </xf>
    <xf numFmtId="2" fontId="2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6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6" fillId="24" borderId="13" xfId="32" applyFont="1" applyFill="1" applyBorder="1" applyAlignment="1">
      <alignment horizontal="center"/>
    </xf>
    <xf numFmtId="0" fontId="20" fillId="0" borderId="24" xfId="0" applyFont="1" applyFill="1" applyBorder="1" applyAlignment="1" applyProtection="1">
      <alignment horizontal="center"/>
      <protection locked="0"/>
    </xf>
    <xf numFmtId="0" fontId="16" fillId="0" borderId="18" xfId="0" applyFont="1" applyBorder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0" fontId="16" fillId="0" borderId="29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164" fontId="34" fillId="27" borderId="23" xfId="0" applyNumberFormat="1" applyFont="1" applyFill="1" applyBorder="1" applyAlignment="1" applyProtection="1">
      <alignment horizontal="center" vertical="center"/>
      <protection locked="0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164" fontId="34" fillId="25" borderId="18" xfId="0" applyNumberFormat="1" applyFont="1" applyFill="1" applyBorder="1" applyAlignment="1" applyProtection="1">
      <alignment horizontal="center" vertical="center"/>
      <protection locked="0"/>
    </xf>
    <xf numFmtId="164" fontId="34" fillId="25" borderId="24" xfId="0" applyNumberFormat="1" applyFont="1" applyFill="1" applyBorder="1" applyAlignment="1" applyProtection="1">
      <alignment horizontal="center" vertical="center"/>
      <protection locked="0"/>
    </xf>
    <xf numFmtId="164" fontId="34" fillId="25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164" fontId="34" fillId="25" borderId="17" xfId="0" applyNumberFormat="1" applyFont="1" applyFill="1" applyBorder="1" applyAlignment="1" applyProtection="1">
      <alignment horizontal="center" vertical="center"/>
      <protection locked="0"/>
    </xf>
    <xf numFmtId="164" fontId="34" fillId="25" borderId="16" xfId="0" applyNumberFormat="1" applyFont="1" applyFill="1" applyBorder="1" applyAlignment="1" applyProtection="1">
      <alignment horizontal="center" vertical="center"/>
      <protection locked="0"/>
    </xf>
    <xf numFmtId="164" fontId="33" fillId="26" borderId="17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4" fontId="32" fillId="25" borderId="18" xfId="0" applyNumberFormat="1" applyFont="1" applyFill="1" applyBorder="1" applyAlignment="1">
      <alignment horizontal="center" vertical="center"/>
    </xf>
    <xf numFmtId="164" fontId="32" fillId="25" borderId="24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/>
    </xf>
  </cellXfs>
  <cellStyles count="46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4" xfId="35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80</xdr:row>
      <xdr:rowOff>4233</xdr:rowOff>
    </xdr:from>
    <xdr:to>
      <xdr:col>1</xdr:col>
      <xdr:colOff>28575</xdr:colOff>
      <xdr:row>80</xdr:row>
      <xdr:rowOff>4233</xdr:rowOff>
    </xdr:to>
    <xdr:sp macro="" textlink="">
      <xdr:nvSpPr>
        <xdr:cNvPr id="22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80</xdr:row>
      <xdr:rowOff>4233</xdr:rowOff>
    </xdr:from>
    <xdr:to>
      <xdr:col>1</xdr:col>
      <xdr:colOff>28575</xdr:colOff>
      <xdr:row>80</xdr:row>
      <xdr:rowOff>4233</xdr:rowOff>
    </xdr:to>
    <xdr:sp macro="" textlink="">
      <xdr:nvSpPr>
        <xdr:cNvPr id="24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76</xdr:row>
      <xdr:rowOff>4233</xdr:rowOff>
    </xdr:from>
    <xdr:to>
      <xdr:col>1</xdr:col>
      <xdr:colOff>28575</xdr:colOff>
      <xdr:row>76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76</xdr:row>
      <xdr:rowOff>4233</xdr:rowOff>
    </xdr:from>
    <xdr:to>
      <xdr:col>1</xdr:col>
      <xdr:colOff>28575</xdr:colOff>
      <xdr:row>76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6"/>
  <sheetViews>
    <sheetView tabSelected="1" zoomScaleNormal="100" workbookViewId="0">
      <selection activeCell="N13" sqref="N13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5.85546875" customWidth="1"/>
    <col min="5" max="5" width="5.7109375" customWidth="1"/>
    <col min="6" max="9" width="5.7109375" style="22" customWidth="1"/>
    <col min="10" max="10" width="6.42578125" style="22" customWidth="1"/>
    <col min="11" max="12" width="7.42578125" style="22" customWidth="1"/>
    <col min="13" max="16" width="5.85546875" style="22" customWidth="1"/>
    <col min="17" max="17" width="7.85546875" style="172" customWidth="1"/>
    <col min="18" max="18" width="7.5703125" style="22" customWidth="1"/>
    <col min="19" max="19" width="5.42578125" style="32" customWidth="1"/>
  </cols>
  <sheetData>
    <row r="2" spans="1:19" s="1" customFormat="1" ht="15">
      <c r="A2" s="2"/>
      <c r="B2" s="46"/>
      <c r="C2" s="45" t="s">
        <v>11</v>
      </c>
      <c r="E2" s="2"/>
      <c r="F2" s="2"/>
      <c r="G2" s="2"/>
      <c r="H2" s="3"/>
      <c r="I2" s="3"/>
      <c r="J2" s="139" t="s">
        <v>33</v>
      </c>
      <c r="K2" s="3"/>
      <c r="L2" s="3"/>
      <c r="M2" s="3"/>
      <c r="N2" s="3"/>
      <c r="O2" s="3"/>
      <c r="P2" s="3"/>
      <c r="Q2" s="156"/>
      <c r="R2" s="2"/>
      <c r="S2" s="2"/>
    </row>
    <row r="3" spans="1:19" ht="15">
      <c r="A3" s="4"/>
      <c r="B3" s="5"/>
      <c r="C3" s="4"/>
      <c r="D3" s="6"/>
      <c r="G3" s="7"/>
      <c r="H3" s="7"/>
      <c r="I3" s="7"/>
      <c r="J3" s="70" t="s">
        <v>20</v>
      </c>
      <c r="K3" s="7"/>
      <c r="L3" s="7"/>
      <c r="M3" s="7"/>
      <c r="N3" s="7"/>
      <c r="O3" s="7"/>
      <c r="P3" s="7"/>
      <c r="Q3" s="157"/>
      <c r="R3" s="7"/>
      <c r="S3" s="8"/>
    </row>
    <row r="4" spans="1:19" s="15" customFormat="1" ht="18" customHeight="1">
      <c r="A4" s="9" t="s">
        <v>34</v>
      </c>
      <c r="B4" s="10"/>
      <c r="C4" s="10"/>
      <c r="D4" s="10"/>
      <c r="E4" s="10"/>
      <c r="F4" s="11"/>
      <c r="G4" s="11"/>
      <c r="H4" s="11"/>
      <c r="I4" s="11"/>
      <c r="J4" s="11"/>
      <c r="K4" s="28"/>
      <c r="L4" s="11"/>
      <c r="M4" s="11"/>
      <c r="N4" s="11"/>
      <c r="O4" s="11"/>
      <c r="P4" s="11"/>
      <c r="Q4" s="158"/>
      <c r="R4" s="11"/>
      <c r="S4" s="12"/>
    </row>
    <row r="5" spans="1:19" s="16" customFormat="1" ht="11.25" customHeight="1">
      <c r="A5" s="48"/>
      <c r="B5" s="74" t="s">
        <v>0</v>
      </c>
      <c r="C5" s="191" t="s">
        <v>1</v>
      </c>
      <c r="D5" s="193" t="s">
        <v>29</v>
      </c>
      <c r="E5" s="188" t="s">
        <v>30</v>
      </c>
      <c r="F5" s="189"/>
      <c r="G5" s="189"/>
      <c r="H5" s="189"/>
      <c r="I5" s="190"/>
      <c r="J5" s="195" t="s">
        <v>21</v>
      </c>
      <c r="K5" s="186" t="s">
        <v>19</v>
      </c>
      <c r="L5" s="195" t="s">
        <v>35</v>
      </c>
      <c r="M5" s="199" t="s">
        <v>36</v>
      </c>
      <c r="N5" s="200"/>
      <c r="O5" s="200"/>
      <c r="P5" s="200"/>
      <c r="Q5" s="159" t="s">
        <v>2</v>
      </c>
      <c r="R5" s="69" t="s">
        <v>8</v>
      </c>
      <c r="S5" s="201" t="s">
        <v>3</v>
      </c>
    </row>
    <row r="6" spans="1:19" s="16" customFormat="1" ht="11.25" customHeight="1">
      <c r="A6" s="48"/>
      <c r="B6" s="75" t="s">
        <v>4</v>
      </c>
      <c r="C6" s="192"/>
      <c r="D6" s="194"/>
      <c r="E6" s="77" t="s">
        <v>16</v>
      </c>
      <c r="F6" s="77" t="s">
        <v>17</v>
      </c>
      <c r="G6" s="77" t="s">
        <v>18</v>
      </c>
      <c r="H6" s="77" t="s">
        <v>31</v>
      </c>
      <c r="I6" s="77" t="s">
        <v>32</v>
      </c>
      <c r="J6" s="196"/>
      <c r="K6" s="187"/>
      <c r="L6" s="196"/>
      <c r="M6" s="93" t="s">
        <v>37</v>
      </c>
      <c r="N6" s="77" t="s">
        <v>17</v>
      </c>
      <c r="O6" s="77" t="s">
        <v>18</v>
      </c>
      <c r="P6" s="77" t="s">
        <v>31</v>
      </c>
      <c r="Q6" s="160" t="s">
        <v>5</v>
      </c>
      <c r="R6" s="68" t="s">
        <v>9</v>
      </c>
      <c r="S6" s="202"/>
    </row>
    <row r="7" spans="1:19" ht="12.95" customHeight="1">
      <c r="A7" s="17"/>
      <c r="B7" s="120">
        <v>2055</v>
      </c>
      <c r="C7" s="120" t="s">
        <v>40</v>
      </c>
      <c r="D7" s="137">
        <v>5</v>
      </c>
      <c r="E7" s="81">
        <v>6</v>
      </c>
      <c r="F7" s="44">
        <v>5</v>
      </c>
      <c r="G7" s="44">
        <v>1</v>
      </c>
      <c r="H7" s="44">
        <v>1</v>
      </c>
      <c r="I7" s="44">
        <v>4</v>
      </c>
      <c r="J7" s="134">
        <v>1.5</v>
      </c>
      <c r="K7" s="173">
        <v>1.25</v>
      </c>
      <c r="L7" s="203">
        <v>1.5</v>
      </c>
      <c r="M7" s="94"/>
      <c r="N7" s="94"/>
      <c r="O7" s="94"/>
      <c r="P7" s="94"/>
      <c r="Q7" s="161">
        <f>SUM(D7:P7)</f>
        <v>26.25</v>
      </c>
      <c r="R7" s="71"/>
      <c r="S7" s="67">
        <f>RANK( Q7, Q$7:Q$20,1)</f>
        <v>1</v>
      </c>
    </row>
    <row r="8" spans="1:19" ht="12.95" customHeight="1">
      <c r="A8" s="17"/>
      <c r="B8" s="120">
        <v>432</v>
      </c>
      <c r="C8" s="120" t="s">
        <v>38</v>
      </c>
      <c r="D8" s="137">
        <v>2</v>
      </c>
      <c r="E8" s="44">
        <v>3</v>
      </c>
      <c r="F8" s="44">
        <v>2</v>
      </c>
      <c r="G8" s="44">
        <v>2</v>
      </c>
      <c r="H8" s="44">
        <v>4</v>
      </c>
      <c r="I8" s="44">
        <v>3</v>
      </c>
      <c r="J8" s="134">
        <v>4.5</v>
      </c>
      <c r="K8" s="153">
        <v>6.25</v>
      </c>
      <c r="L8" s="134">
        <v>4.5</v>
      </c>
      <c r="M8" s="44"/>
      <c r="N8" s="44"/>
      <c r="O8" s="44"/>
      <c r="P8" s="44"/>
      <c r="Q8" s="161">
        <f>SUM(D8:P8)</f>
        <v>31.25</v>
      </c>
      <c r="R8" s="71"/>
      <c r="S8" s="67">
        <f>RANK( Q8, Q$7:Q$20,1)</f>
        <v>2</v>
      </c>
    </row>
    <row r="9" spans="1:19" ht="12.95" customHeight="1">
      <c r="A9" s="17"/>
      <c r="B9" s="120">
        <v>7400</v>
      </c>
      <c r="C9" s="120" t="s">
        <v>41</v>
      </c>
      <c r="D9" s="135">
        <v>7</v>
      </c>
      <c r="E9" s="44">
        <v>2</v>
      </c>
      <c r="F9" s="44">
        <v>3</v>
      </c>
      <c r="G9" s="44">
        <v>3</v>
      </c>
      <c r="H9" s="44">
        <v>2</v>
      </c>
      <c r="I9" s="44">
        <v>2</v>
      </c>
      <c r="J9" s="134">
        <v>7.5</v>
      </c>
      <c r="K9" s="153">
        <v>5</v>
      </c>
      <c r="L9" s="134">
        <v>3</v>
      </c>
      <c r="M9" s="81"/>
      <c r="N9" s="44"/>
      <c r="O9" s="44"/>
      <c r="P9" s="44"/>
      <c r="Q9" s="161">
        <f>SUM(D9:P9)</f>
        <v>34.5</v>
      </c>
      <c r="R9" s="71"/>
      <c r="S9" s="67">
        <f>RANK( Q9, Q$7:Q$20,1)</f>
        <v>3</v>
      </c>
    </row>
    <row r="10" spans="1:19" ht="12.95" customHeight="1">
      <c r="A10" s="17"/>
      <c r="B10" s="120">
        <v>5095</v>
      </c>
      <c r="C10" s="120" t="s">
        <v>67</v>
      </c>
      <c r="D10" s="137">
        <v>1</v>
      </c>
      <c r="E10" s="53">
        <v>7</v>
      </c>
      <c r="F10" s="53">
        <v>7</v>
      </c>
      <c r="G10" s="53">
        <v>7</v>
      </c>
      <c r="H10" s="53">
        <v>7</v>
      </c>
      <c r="I10" s="53">
        <v>7</v>
      </c>
      <c r="J10" s="134">
        <v>3</v>
      </c>
      <c r="K10" s="153">
        <v>2.5</v>
      </c>
      <c r="L10" s="149">
        <v>7.5</v>
      </c>
      <c r="M10" s="44"/>
      <c r="N10" s="44"/>
      <c r="O10" s="44"/>
      <c r="P10" s="44"/>
      <c r="Q10" s="161">
        <f>SUM(D10:P10)</f>
        <v>49</v>
      </c>
      <c r="R10" s="71"/>
      <c r="S10" s="67">
        <f>RANK( Q10, Q$7:Q$20,1)</f>
        <v>4</v>
      </c>
    </row>
    <row r="11" spans="1:19" ht="12.95" customHeight="1">
      <c r="A11" s="17"/>
      <c r="B11" s="119" t="s">
        <v>57</v>
      </c>
      <c r="C11" s="120" t="s">
        <v>58</v>
      </c>
      <c r="D11" s="136">
        <v>8</v>
      </c>
      <c r="E11" s="44">
        <v>1</v>
      </c>
      <c r="F11" s="44">
        <v>1</v>
      </c>
      <c r="G11" s="44">
        <v>5</v>
      </c>
      <c r="H11" s="44">
        <v>3</v>
      </c>
      <c r="I11" s="44">
        <v>1</v>
      </c>
      <c r="J11" s="81">
        <v>16.5</v>
      </c>
      <c r="K11" s="154">
        <v>12.5</v>
      </c>
      <c r="L11" s="149">
        <v>7.5</v>
      </c>
      <c r="M11" s="44"/>
      <c r="N11" s="44"/>
      <c r="O11" s="44"/>
      <c r="P11" s="44"/>
      <c r="Q11" s="161">
        <f>SUM(D11:P11)</f>
        <v>55.5</v>
      </c>
      <c r="R11" s="71"/>
      <c r="S11" s="67">
        <f>RANK( Q11, Q$7:Q$20,1)</f>
        <v>5</v>
      </c>
    </row>
    <row r="12" spans="1:19" ht="12.95" customHeight="1">
      <c r="A12" s="17"/>
      <c r="B12" s="91">
        <v>1040</v>
      </c>
      <c r="C12" s="103" t="s">
        <v>68</v>
      </c>
      <c r="D12" s="150">
        <v>8</v>
      </c>
      <c r="E12" s="53">
        <v>7</v>
      </c>
      <c r="F12" s="53">
        <v>7</v>
      </c>
      <c r="G12" s="53">
        <v>7</v>
      </c>
      <c r="H12" s="53">
        <v>7</v>
      </c>
      <c r="I12" s="53">
        <v>7</v>
      </c>
      <c r="J12" s="134">
        <v>6</v>
      </c>
      <c r="K12" s="153">
        <v>3.75</v>
      </c>
      <c r="L12" s="149">
        <v>7.5</v>
      </c>
      <c r="M12" s="82"/>
      <c r="N12" s="82"/>
      <c r="O12" s="82"/>
      <c r="P12" s="82"/>
      <c r="Q12" s="161">
        <f>SUM(D12:P12)</f>
        <v>60.25</v>
      </c>
      <c r="R12" s="71"/>
      <c r="S12" s="67">
        <f>RANK( Q12, Q$7:Q$20,1)</f>
        <v>6</v>
      </c>
    </row>
    <row r="13" spans="1:19" ht="12.95" customHeight="1">
      <c r="A13" s="17"/>
      <c r="B13" s="120">
        <v>480</v>
      </c>
      <c r="C13" s="120" t="s">
        <v>39</v>
      </c>
      <c r="D13" s="138">
        <v>3</v>
      </c>
      <c r="E13" s="44">
        <v>4</v>
      </c>
      <c r="F13" s="44">
        <v>4</v>
      </c>
      <c r="G13" s="44">
        <v>4</v>
      </c>
      <c r="H13" s="44">
        <v>5</v>
      </c>
      <c r="I13" s="44">
        <v>5</v>
      </c>
      <c r="J13" s="81">
        <v>16.5</v>
      </c>
      <c r="K13" s="155">
        <v>11.25</v>
      </c>
      <c r="L13" s="149">
        <v>7.5</v>
      </c>
      <c r="M13" s="44"/>
      <c r="N13" s="44"/>
      <c r="O13" s="44"/>
      <c r="P13" s="44"/>
      <c r="Q13" s="161">
        <f>SUM(D13:P13)</f>
        <v>60.25</v>
      </c>
      <c r="R13" s="71"/>
      <c r="S13" s="67">
        <f>RANK( Q13, Q$7:Q$20,1)</f>
        <v>6</v>
      </c>
    </row>
    <row r="14" spans="1:19" ht="12.95" customHeight="1">
      <c r="A14" s="17"/>
      <c r="B14" s="96">
        <v>8843</v>
      </c>
      <c r="C14" s="97" t="s">
        <v>71</v>
      </c>
      <c r="D14" s="136">
        <v>8</v>
      </c>
      <c r="E14" s="53">
        <v>7</v>
      </c>
      <c r="F14" s="53">
        <v>7</v>
      </c>
      <c r="G14" s="53">
        <v>7</v>
      </c>
      <c r="H14" s="53">
        <v>7</v>
      </c>
      <c r="I14" s="53">
        <v>7</v>
      </c>
      <c r="J14" s="81">
        <v>16.5</v>
      </c>
      <c r="K14" s="153">
        <v>7.5</v>
      </c>
      <c r="L14" s="149">
        <v>7.5</v>
      </c>
      <c r="M14" s="82"/>
      <c r="N14" s="82"/>
      <c r="O14" s="82"/>
      <c r="P14" s="82"/>
      <c r="Q14" s="161">
        <f t="shared" ref="Q7:Q17" si="0">SUM(D14:P14)</f>
        <v>74.5</v>
      </c>
      <c r="R14" s="71"/>
      <c r="S14" s="67">
        <f t="shared" ref="S7:S17" si="1">RANK( Q14, Q$7:Q$20,1)</f>
        <v>8</v>
      </c>
    </row>
    <row r="15" spans="1:19" ht="12.95" customHeight="1">
      <c r="A15" s="17"/>
      <c r="B15" s="96">
        <v>12122</v>
      </c>
      <c r="C15" s="97" t="s">
        <v>70</v>
      </c>
      <c r="D15" s="136">
        <v>8</v>
      </c>
      <c r="E15" s="53">
        <v>7</v>
      </c>
      <c r="F15" s="53">
        <v>7</v>
      </c>
      <c r="G15" s="53">
        <v>7</v>
      </c>
      <c r="H15" s="53">
        <v>7</v>
      </c>
      <c r="I15" s="53">
        <v>7</v>
      </c>
      <c r="J15" s="81">
        <v>16.5</v>
      </c>
      <c r="K15" s="155">
        <v>11.25</v>
      </c>
      <c r="L15" s="149">
        <v>7.5</v>
      </c>
      <c r="M15" s="44"/>
      <c r="N15" s="81"/>
      <c r="O15" s="81"/>
      <c r="P15" s="44"/>
      <c r="Q15" s="161">
        <f t="shared" si="0"/>
        <v>78.25</v>
      </c>
      <c r="R15" s="71"/>
      <c r="S15" s="67">
        <f t="shared" si="1"/>
        <v>9</v>
      </c>
    </row>
    <row r="16" spans="1:19" ht="12.95" customHeight="1">
      <c r="A16" s="17"/>
      <c r="B16" s="119">
        <v>2040</v>
      </c>
      <c r="C16" s="119" t="s">
        <v>22</v>
      </c>
      <c r="D16" s="137">
        <v>4</v>
      </c>
      <c r="E16" s="53">
        <v>7</v>
      </c>
      <c r="F16" s="53">
        <v>7</v>
      </c>
      <c r="G16" s="53">
        <v>7</v>
      </c>
      <c r="H16" s="53">
        <v>7</v>
      </c>
      <c r="I16" s="53">
        <v>7</v>
      </c>
      <c r="J16" s="149">
        <v>19.5</v>
      </c>
      <c r="K16" s="154">
        <v>12.5</v>
      </c>
      <c r="L16" s="149">
        <v>7.5</v>
      </c>
      <c r="M16" s="44"/>
      <c r="N16" s="44"/>
      <c r="O16" s="44"/>
      <c r="P16" s="44"/>
      <c r="Q16" s="161">
        <f t="shared" si="0"/>
        <v>78.5</v>
      </c>
      <c r="R16" s="71"/>
      <c r="S16" s="67">
        <f t="shared" si="1"/>
        <v>10</v>
      </c>
    </row>
    <row r="17" spans="1:19" ht="12.95" customHeight="1">
      <c r="A17" s="17"/>
      <c r="B17" s="112">
        <v>191</v>
      </c>
      <c r="C17" s="174" t="s">
        <v>69</v>
      </c>
      <c r="D17" s="136">
        <v>8</v>
      </c>
      <c r="E17" s="53">
        <v>7</v>
      </c>
      <c r="F17" s="53">
        <v>7</v>
      </c>
      <c r="G17" s="53">
        <v>7</v>
      </c>
      <c r="H17" s="53">
        <v>7</v>
      </c>
      <c r="I17" s="53">
        <v>7</v>
      </c>
      <c r="J17" s="81">
        <v>16.5</v>
      </c>
      <c r="K17" s="154">
        <v>12.5</v>
      </c>
      <c r="L17" s="149">
        <v>7.5</v>
      </c>
      <c r="M17" s="82"/>
      <c r="N17" s="82"/>
      <c r="O17" s="82"/>
      <c r="P17" s="82"/>
      <c r="Q17" s="161">
        <f t="shared" si="0"/>
        <v>79.5</v>
      </c>
      <c r="R17" s="71"/>
      <c r="S17" s="67">
        <f t="shared" si="1"/>
        <v>11</v>
      </c>
    </row>
    <row r="18" spans="1:19" ht="12.95" customHeight="1">
      <c r="A18" s="17"/>
      <c r="B18" s="96"/>
      <c r="C18" s="98"/>
      <c r="D18" s="76"/>
      <c r="E18" s="53"/>
      <c r="F18" s="44"/>
      <c r="G18" s="44"/>
      <c r="H18" s="116"/>
      <c r="I18" s="116"/>
      <c r="J18" s="81"/>
      <c r="K18" s="44"/>
      <c r="L18" s="134"/>
      <c r="M18" s="44"/>
      <c r="N18" s="44"/>
      <c r="O18" s="44"/>
      <c r="P18" s="44"/>
      <c r="Q18" s="161"/>
      <c r="R18" s="71"/>
      <c r="S18" s="67"/>
    </row>
    <row r="19" spans="1:19" ht="12.95" customHeight="1">
      <c r="A19" s="17"/>
      <c r="B19" s="99"/>
      <c r="C19" s="100"/>
      <c r="D19" s="76"/>
      <c r="E19" s="49"/>
      <c r="F19" s="44"/>
      <c r="G19" s="44"/>
      <c r="H19" s="116"/>
      <c r="I19" s="116"/>
      <c r="J19" s="134"/>
      <c r="K19" s="44"/>
      <c r="L19" s="134"/>
      <c r="M19" s="44"/>
      <c r="N19" s="44"/>
      <c r="O19" s="44"/>
      <c r="P19" s="44"/>
      <c r="Q19" s="161"/>
      <c r="R19" s="71"/>
      <c r="S19" s="67"/>
    </row>
    <row r="20" spans="1:19" ht="9.75" customHeight="1" thickBot="1">
      <c r="A20" s="17"/>
      <c r="B20" s="76"/>
      <c r="C20" s="52"/>
      <c r="D20" s="86"/>
      <c r="E20" s="78"/>
      <c r="F20" s="113"/>
      <c r="G20" s="113"/>
      <c r="H20" s="113"/>
      <c r="I20" s="113"/>
      <c r="J20" s="140"/>
      <c r="K20" s="84"/>
      <c r="L20" s="178"/>
      <c r="M20" s="84"/>
      <c r="N20" s="84"/>
      <c r="O20" s="84"/>
      <c r="P20" s="84"/>
      <c r="Q20" s="162"/>
      <c r="R20" s="79"/>
      <c r="S20" s="79"/>
    </row>
    <row r="21" spans="1:19" ht="12.75" customHeight="1" thickTop="1" thickBot="1">
      <c r="A21" s="18"/>
      <c r="B21" s="184" t="s">
        <v>42</v>
      </c>
      <c r="C21" s="185"/>
      <c r="D21" s="38">
        <v>6</v>
      </c>
      <c r="E21" s="39">
        <v>5</v>
      </c>
      <c r="F21" s="39">
        <v>5</v>
      </c>
      <c r="G21" s="39">
        <v>5</v>
      </c>
      <c r="H21" s="39">
        <v>5</v>
      </c>
      <c r="I21" s="39">
        <v>5</v>
      </c>
      <c r="J21" s="39">
        <v>10</v>
      </c>
      <c r="K21" s="39">
        <v>8</v>
      </c>
      <c r="L21" s="39">
        <v>3</v>
      </c>
      <c r="M21" s="39"/>
      <c r="N21" s="39"/>
      <c r="O21" s="39"/>
      <c r="P21" s="39"/>
      <c r="Q21" s="163"/>
      <c r="R21" s="39"/>
      <c r="S21" s="39"/>
    </row>
    <row r="22" spans="1:19" ht="12.75" customHeight="1" thickTop="1">
      <c r="A22" s="19"/>
      <c r="B22" s="24"/>
      <c r="C22" s="20"/>
      <c r="D22" s="21"/>
      <c r="E22" s="21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64"/>
      <c r="R22" s="25"/>
      <c r="S22" s="23"/>
    </row>
    <row r="23" spans="1:19" s="15" customFormat="1" ht="18" customHeight="1">
      <c r="A23" s="9" t="s">
        <v>43</v>
      </c>
      <c r="B23" s="10"/>
      <c r="C23" s="10"/>
      <c r="D23" s="10"/>
      <c r="E23" s="10"/>
      <c r="F23" s="11"/>
      <c r="G23" s="11"/>
      <c r="H23" s="11"/>
      <c r="I23" s="11"/>
      <c r="J23" s="11"/>
      <c r="K23" s="28"/>
      <c r="L23" s="11"/>
      <c r="M23" s="11"/>
      <c r="N23" s="11"/>
      <c r="O23" s="11"/>
      <c r="P23" s="11"/>
      <c r="Q23" s="158"/>
      <c r="R23" s="11"/>
      <c r="S23" s="12"/>
    </row>
    <row r="24" spans="1:19" s="16" customFormat="1" ht="11.25" customHeight="1">
      <c r="A24" s="48"/>
      <c r="B24" s="74" t="s">
        <v>0</v>
      </c>
      <c r="C24" s="191" t="s">
        <v>1</v>
      </c>
      <c r="D24" s="193" t="s">
        <v>29</v>
      </c>
      <c r="E24" s="188" t="s">
        <v>30</v>
      </c>
      <c r="F24" s="189"/>
      <c r="G24" s="189"/>
      <c r="H24" s="189"/>
      <c r="I24" s="190"/>
      <c r="J24" s="195" t="s">
        <v>21</v>
      </c>
      <c r="K24" s="186" t="s">
        <v>19</v>
      </c>
      <c r="L24" s="195" t="s">
        <v>35</v>
      </c>
      <c r="M24" s="199" t="s">
        <v>36</v>
      </c>
      <c r="N24" s="200"/>
      <c r="O24" s="200"/>
      <c r="P24" s="200"/>
      <c r="Q24" s="159" t="s">
        <v>2</v>
      </c>
      <c r="R24" s="69" t="s">
        <v>8</v>
      </c>
      <c r="S24" s="201" t="s">
        <v>3</v>
      </c>
    </row>
    <row r="25" spans="1:19" s="16" customFormat="1" ht="11.25" customHeight="1">
      <c r="A25" s="48"/>
      <c r="B25" s="75" t="s">
        <v>4</v>
      </c>
      <c r="C25" s="192"/>
      <c r="D25" s="194"/>
      <c r="E25" s="77" t="s">
        <v>16</v>
      </c>
      <c r="F25" s="77" t="s">
        <v>17</v>
      </c>
      <c r="G25" s="77" t="s">
        <v>18</v>
      </c>
      <c r="H25" s="77" t="s">
        <v>31</v>
      </c>
      <c r="I25" s="77" t="s">
        <v>32</v>
      </c>
      <c r="J25" s="196"/>
      <c r="K25" s="187"/>
      <c r="L25" s="196"/>
      <c r="M25" s="123" t="s">
        <v>37</v>
      </c>
      <c r="N25" s="77" t="s">
        <v>17</v>
      </c>
      <c r="O25" s="77" t="s">
        <v>18</v>
      </c>
      <c r="P25" s="77" t="s">
        <v>31</v>
      </c>
      <c r="Q25" s="160" t="s">
        <v>5</v>
      </c>
      <c r="R25" s="68" t="s">
        <v>9</v>
      </c>
      <c r="S25" s="202"/>
    </row>
    <row r="26" spans="1:19" ht="12.95" customHeight="1">
      <c r="A26" s="17"/>
      <c r="B26" s="91">
        <v>364</v>
      </c>
      <c r="C26" s="132" t="s">
        <v>59</v>
      </c>
      <c r="D26" s="76"/>
      <c r="E26" s="44">
        <v>1</v>
      </c>
      <c r="F26" s="44">
        <v>2</v>
      </c>
      <c r="G26" s="44">
        <v>2</v>
      </c>
      <c r="H26" s="44">
        <v>2</v>
      </c>
      <c r="I26" s="44">
        <v>1</v>
      </c>
      <c r="J26" s="81">
        <v>4.5</v>
      </c>
      <c r="K26" s="155">
        <v>3.75</v>
      </c>
      <c r="L26" s="203">
        <v>1.5</v>
      </c>
      <c r="M26" s="94"/>
      <c r="N26" s="94"/>
      <c r="O26" s="94"/>
      <c r="P26" s="94"/>
      <c r="Q26" s="161">
        <f>SUM(D26:P26)</f>
        <v>17.75</v>
      </c>
      <c r="R26" s="71"/>
      <c r="S26" s="67">
        <f>RANK( Q26, Q$26:Q$30,1)</f>
        <v>1</v>
      </c>
    </row>
    <row r="27" spans="1:19" ht="12.95" customHeight="1">
      <c r="A27" s="17"/>
      <c r="B27" s="91">
        <v>4004</v>
      </c>
      <c r="C27" s="132" t="s">
        <v>61</v>
      </c>
      <c r="D27" s="124"/>
      <c r="E27" s="81">
        <v>3</v>
      </c>
      <c r="F27" s="44">
        <v>1</v>
      </c>
      <c r="G27" s="44">
        <v>1</v>
      </c>
      <c r="H27" s="44">
        <v>1</v>
      </c>
      <c r="I27" s="44">
        <v>3</v>
      </c>
      <c r="J27" s="149">
        <v>6</v>
      </c>
      <c r="K27" s="152">
        <v>5</v>
      </c>
      <c r="L27" s="149">
        <v>4.5</v>
      </c>
      <c r="M27" s="44"/>
      <c r="N27" s="44"/>
      <c r="O27" s="44"/>
      <c r="P27" s="44"/>
      <c r="Q27" s="161">
        <f>SUM(D27:P27)</f>
        <v>24.5</v>
      </c>
      <c r="R27" s="71"/>
      <c r="S27" s="67">
        <f>RANK( Q27, Q$26:Q$30,1)</f>
        <v>2</v>
      </c>
    </row>
    <row r="28" spans="1:19" ht="12.95" customHeight="1">
      <c r="A28" s="17"/>
      <c r="B28" s="126">
        <v>5050</v>
      </c>
      <c r="C28" s="127" t="s">
        <v>60</v>
      </c>
      <c r="D28" s="76"/>
      <c r="E28" s="131">
        <v>4</v>
      </c>
      <c r="F28" s="44">
        <v>3</v>
      </c>
      <c r="G28" s="44">
        <v>3</v>
      </c>
      <c r="H28" s="44">
        <v>3</v>
      </c>
      <c r="I28" s="44">
        <v>2</v>
      </c>
      <c r="J28" s="149">
        <v>6</v>
      </c>
      <c r="K28" s="152">
        <v>5</v>
      </c>
      <c r="L28" s="149">
        <v>4.5</v>
      </c>
      <c r="M28" s="44"/>
      <c r="N28" s="44"/>
      <c r="O28" s="44"/>
      <c r="P28" s="44"/>
      <c r="Q28" s="161">
        <f>SUM(D28:P28)</f>
        <v>30.5</v>
      </c>
      <c r="R28" s="71"/>
      <c r="S28" s="67">
        <f>RANK( Q28, Q$26:Q$30,1)</f>
        <v>3</v>
      </c>
    </row>
    <row r="29" spans="1:19" ht="12.95" customHeight="1">
      <c r="A29" s="17"/>
      <c r="B29" s="96">
        <v>3131</v>
      </c>
      <c r="C29" s="97" t="s">
        <v>72</v>
      </c>
      <c r="D29" s="76"/>
      <c r="E29" s="136">
        <v>5</v>
      </c>
      <c r="F29" s="136">
        <v>5</v>
      </c>
      <c r="G29" s="136">
        <v>5</v>
      </c>
      <c r="H29" s="136">
        <v>5</v>
      </c>
      <c r="I29" s="136">
        <v>5</v>
      </c>
      <c r="J29" s="134">
        <v>1.5</v>
      </c>
      <c r="K29" s="153">
        <v>1.25</v>
      </c>
      <c r="L29" s="149">
        <v>4.5</v>
      </c>
      <c r="M29" s="44"/>
      <c r="N29" s="44"/>
      <c r="O29" s="44"/>
      <c r="P29" s="44"/>
      <c r="Q29" s="161">
        <f>SUM(D29:P29)</f>
        <v>32.25</v>
      </c>
      <c r="R29" s="71"/>
      <c r="S29" s="67">
        <f>RANK( Q29, Q$26:Q$30,1)</f>
        <v>4</v>
      </c>
    </row>
    <row r="30" spans="1:19" ht="12.95" customHeight="1">
      <c r="A30" s="17"/>
      <c r="B30" s="96"/>
      <c r="C30" s="97"/>
      <c r="D30" s="76"/>
      <c r="E30" s="53"/>
      <c r="F30" s="44"/>
      <c r="G30" s="44"/>
      <c r="H30" s="44"/>
      <c r="I30" s="44"/>
      <c r="J30" s="134"/>
      <c r="K30" s="82"/>
      <c r="L30" s="142"/>
      <c r="M30" s="44"/>
      <c r="N30" s="44"/>
      <c r="O30" s="44"/>
      <c r="P30" s="44"/>
      <c r="Q30" s="161"/>
      <c r="R30" s="71"/>
      <c r="S30" s="67"/>
    </row>
    <row r="31" spans="1:19" ht="12.95" customHeight="1" thickBot="1">
      <c r="A31" s="18"/>
      <c r="B31" s="50"/>
      <c r="C31" s="51"/>
      <c r="D31" s="80"/>
      <c r="E31" s="80"/>
      <c r="F31" s="84"/>
      <c r="G31" s="84"/>
      <c r="H31" s="95"/>
      <c r="I31" s="95"/>
      <c r="J31" s="141"/>
      <c r="K31" s="84"/>
      <c r="L31" s="178"/>
      <c r="M31" s="84"/>
      <c r="N31" s="84"/>
      <c r="O31" s="84"/>
      <c r="P31" s="84"/>
      <c r="Q31" s="162"/>
      <c r="R31" s="79"/>
      <c r="S31" s="79"/>
    </row>
    <row r="32" spans="1:19" ht="12.75" customHeight="1" thickTop="1" thickBot="1">
      <c r="A32" s="18"/>
      <c r="B32" s="184" t="s">
        <v>42</v>
      </c>
      <c r="C32" s="185"/>
      <c r="D32" s="38"/>
      <c r="E32" s="39">
        <v>3</v>
      </c>
      <c r="F32" s="39">
        <v>3</v>
      </c>
      <c r="G32" s="39">
        <v>3</v>
      </c>
      <c r="H32" s="39">
        <v>3</v>
      </c>
      <c r="I32" s="39">
        <v>3</v>
      </c>
      <c r="J32" s="39">
        <v>2</v>
      </c>
      <c r="K32" s="39">
        <v>2</v>
      </c>
      <c r="L32" s="39">
        <v>1</v>
      </c>
      <c r="M32" s="39"/>
      <c r="N32" s="39"/>
      <c r="O32" s="39"/>
      <c r="P32" s="39"/>
      <c r="Q32" s="165"/>
      <c r="R32" s="39"/>
      <c r="S32" s="39"/>
    </row>
    <row r="33" spans="1:19" ht="12.75" customHeight="1" thickTop="1">
      <c r="A33" s="19"/>
      <c r="B33" s="24"/>
      <c r="C33" s="2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64"/>
      <c r="R33" s="25"/>
      <c r="S33" s="23"/>
    </row>
    <row r="34" spans="1:19" s="15" customFormat="1" ht="18" customHeight="1">
      <c r="A34" s="9" t="s">
        <v>44</v>
      </c>
      <c r="B34" s="10"/>
      <c r="C34" s="10"/>
      <c r="D34" s="11"/>
      <c r="E34" s="11"/>
      <c r="F34" s="11"/>
      <c r="G34" s="11"/>
      <c r="H34" s="11"/>
      <c r="I34" s="11"/>
      <c r="J34" s="11"/>
      <c r="K34" s="28"/>
      <c r="L34" s="11"/>
      <c r="M34" s="11"/>
      <c r="N34" s="11"/>
      <c r="O34" s="11"/>
      <c r="P34" s="11"/>
      <c r="Q34" s="166"/>
      <c r="R34" s="13"/>
      <c r="S34" s="14"/>
    </row>
    <row r="35" spans="1:19" s="16" customFormat="1" ht="11.25" customHeight="1">
      <c r="A35" s="122"/>
      <c r="B35" s="74" t="s">
        <v>0</v>
      </c>
      <c r="C35" s="191" t="s">
        <v>1</v>
      </c>
      <c r="D35" s="193" t="s">
        <v>29</v>
      </c>
      <c r="E35" s="188" t="s">
        <v>30</v>
      </c>
      <c r="F35" s="189"/>
      <c r="G35" s="189"/>
      <c r="H35" s="189"/>
      <c r="I35" s="190"/>
      <c r="J35" s="195" t="s">
        <v>21</v>
      </c>
      <c r="K35" s="186" t="s">
        <v>19</v>
      </c>
      <c r="L35" s="195" t="s">
        <v>35</v>
      </c>
      <c r="M35" s="199" t="s">
        <v>36</v>
      </c>
      <c r="N35" s="200"/>
      <c r="O35" s="200"/>
      <c r="P35" s="200"/>
      <c r="Q35" s="159" t="s">
        <v>2</v>
      </c>
      <c r="R35" s="69" t="s">
        <v>8</v>
      </c>
      <c r="S35" s="197" t="s">
        <v>3</v>
      </c>
    </row>
    <row r="36" spans="1:19" s="16" customFormat="1" ht="11.25" customHeight="1">
      <c r="A36" s="122"/>
      <c r="B36" s="75" t="s">
        <v>4</v>
      </c>
      <c r="C36" s="192"/>
      <c r="D36" s="194"/>
      <c r="E36" s="77" t="s">
        <v>16</v>
      </c>
      <c r="F36" s="77" t="s">
        <v>17</v>
      </c>
      <c r="G36" s="77" t="s">
        <v>18</v>
      </c>
      <c r="H36" s="77" t="s">
        <v>31</v>
      </c>
      <c r="I36" s="77" t="s">
        <v>32</v>
      </c>
      <c r="J36" s="196"/>
      <c r="K36" s="187"/>
      <c r="L36" s="196"/>
      <c r="M36" s="123" t="s">
        <v>37</v>
      </c>
      <c r="N36" s="77" t="s">
        <v>17</v>
      </c>
      <c r="O36" s="77" t="s">
        <v>18</v>
      </c>
      <c r="P36" s="77" t="s">
        <v>31</v>
      </c>
      <c r="Q36" s="160" t="s">
        <v>5</v>
      </c>
      <c r="R36" s="68" t="s">
        <v>9</v>
      </c>
      <c r="S36" s="198"/>
    </row>
    <row r="37" spans="1:19" ht="12.75" customHeight="1">
      <c r="A37" s="18"/>
      <c r="B37" s="126">
        <v>1582</v>
      </c>
      <c r="C37" s="127" t="s">
        <v>13</v>
      </c>
      <c r="D37" s="44">
        <v>1</v>
      </c>
      <c r="E37" s="44">
        <v>2</v>
      </c>
      <c r="F37" s="44">
        <v>1</v>
      </c>
      <c r="G37" s="44">
        <v>2</v>
      </c>
      <c r="H37" s="44">
        <v>1</v>
      </c>
      <c r="I37" s="44">
        <v>1</v>
      </c>
      <c r="J37" s="134">
        <v>1.5</v>
      </c>
      <c r="K37" s="153">
        <v>1.25</v>
      </c>
      <c r="L37" s="134"/>
      <c r="M37" s="44"/>
      <c r="N37" s="44"/>
      <c r="O37" s="44"/>
      <c r="P37" s="44"/>
      <c r="Q37" s="161">
        <f t="shared" ref="Q37:Q43" si="2">SUM(D37:P37)</f>
        <v>10.75</v>
      </c>
      <c r="R37" s="71"/>
      <c r="S37" s="66">
        <f t="shared" ref="S37:S43" si="3">RANK(Q37, Q$37:Q$45,1)</f>
        <v>1</v>
      </c>
    </row>
    <row r="38" spans="1:19" ht="12.95" customHeight="1">
      <c r="A38" s="18"/>
      <c r="B38" s="128">
        <v>508</v>
      </c>
      <c r="C38" s="129" t="s">
        <v>15</v>
      </c>
      <c r="D38" s="43">
        <v>2</v>
      </c>
      <c r="E38" s="44">
        <v>1</v>
      </c>
      <c r="F38" s="44">
        <v>2</v>
      </c>
      <c r="G38" s="44">
        <v>1</v>
      </c>
      <c r="H38" s="44">
        <v>2</v>
      </c>
      <c r="I38" s="44">
        <v>3</v>
      </c>
      <c r="J38" s="134">
        <v>3</v>
      </c>
      <c r="K38" s="153">
        <v>5</v>
      </c>
      <c r="L38" s="134"/>
      <c r="M38" s="44"/>
      <c r="N38" s="44"/>
      <c r="O38" s="44"/>
      <c r="P38" s="44"/>
      <c r="Q38" s="161">
        <f t="shared" si="2"/>
        <v>19</v>
      </c>
      <c r="R38" s="71"/>
      <c r="S38" s="66">
        <f t="shared" si="3"/>
        <v>2</v>
      </c>
    </row>
    <row r="39" spans="1:19" ht="12.95" customHeight="1">
      <c r="A39" s="18"/>
      <c r="B39" s="126">
        <v>10101</v>
      </c>
      <c r="C39" s="129" t="s">
        <v>80</v>
      </c>
      <c r="D39" s="43">
        <v>3</v>
      </c>
      <c r="E39" s="44">
        <v>3</v>
      </c>
      <c r="F39" s="44">
        <v>3</v>
      </c>
      <c r="G39" s="44">
        <v>3</v>
      </c>
      <c r="H39" s="44">
        <v>4</v>
      </c>
      <c r="I39" s="44">
        <v>4</v>
      </c>
      <c r="J39" s="143">
        <v>9</v>
      </c>
      <c r="K39" s="153">
        <v>3.75</v>
      </c>
      <c r="L39" s="134"/>
      <c r="M39" s="44"/>
      <c r="N39" s="44"/>
      <c r="O39" s="44"/>
      <c r="P39" s="44"/>
      <c r="Q39" s="161">
        <f t="shared" si="2"/>
        <v>32.75</v>
      </c>
      <c r="R39" s="71"/>
      <c r="S39" s="66">
        <f t="shared" si="3"/>
        <v>3</v>
      </c>
    </row>
    <row r="40" spans="1:19" ht="12.95" customHeight="1">
      <c r="A40" s="18"/>
      <c r="B40" s="126">
        <v>471</v>
      </c>
      <c r="C40" s="129" t="s">
        <v>62</v>
      </c>
      <c r="D40" s="53">
        <v>5</v>
      </c>
      <c r="E40" s="131">
        <v>6</v>
      </c>
      <c r="F40" s="44">
        <v>4</v>
      </c>
      <c r="G40" s="44">
        <v>4</v>
      </c>
      <c r="H40" s="44">
        <v>3</v>
      </c>
      <c r="I40" s="44">
        <v>2</v>
      </c>
      <c r="J40" s="142">
        <v>10.5</v>
      </c>
      <c r="K40" s="152">
        <v>8.75</v>
      </c>
      <c r="L40" s="142"/>
      <c r="M40" s="53"/>
      <c r="N40" s="82"/>
      <c r="O40" s="82"/>
      <c r="P40" s="53"/>
      <c r="Q40" s="161">
        <f t="shared" si="2"/>
        <v>43.25</v>
      </c>
      <c r="R40" s="71"/>
      <c r="S40" s="66">
        <f t="shared" si="3"/>
        <v>4</v>
      </c>
    </row>
    <row r="41" spans="1:19" ht="12.95" customHeight="1">
      <c r="A41" s="18"/>
      <c r="B41" s="103">
        <v>711</v>
      </c>
      <c r="C41" s="133" t="s">
        <v>63</v>
      </c>
      <c r="D41" s="53">
        <v>5</v>
      </c>
      <c r="E41" s="81">
        <v>5</v>
      </c>
      <c r="F41" s="44">
        <v>5</v>
      </c>
      <c r="G41" s="44">
        <v>5</v>
      </c>
      <c r="H41" s="44">
        <v>5</v>
      </c>
      <c r="I41" s="81">
        <v>6</v>
      </c>
      <c r="J41" s="142">
        <v>10.5</v>
      </c>
      <c r="K41" s="152">
        <v>8.75</v>
      </c>
      <c r="L41" s="134"/>
      <c r="M41" s="44"/>
      <c r="N41" s="44"/>
      <c r="O41" s="44"/>
      <c r="P41" s="44"/>
      <c r="Q41" s="161">
        <f t="shared" si="2"/>
        <v>50.25</v>
      </c>
      <c r="R41" s="71"/>
      <c r="S41" s="66">
        <f t="shared" si="3"/>
        <v>5</v>
      </c>
    </row>
    <row r="42" spans="1:19" ht="12.95" customHeight="1">
      <c r="A42" s="18"/>
      <c r="B42" s="96">
        <v>965</v>
      </c>
      <c r="C42" s="97" t="s">
        <v>73</v>
      </c>
      <c r="D42" s="53">
        <v>5</v>
      </c>
      <c r="E42" s="53">
        <v>7</v>
      </c>
      <c r="F42" s="53">
        <v>7</v>
      </c>
      <c r="G42" s="53">
        <v>7</v>
      </c>
      <c r="H42" s="53">
        <v>7</v>
      </c>
      <c r="I42" s="53">
        <v>7</v>
      </c>
      <c r="J42" s="143">
        <v>9</v>
      </c>
      <c r="K42" s="153">
        <v>2.5</v>
      </c>
      <c r="L42" s="142"/>
      <c r="M42" s="44"/>
      <c r="N42" s="44"/>
      <c r="O42" s="44"/>
      <c r="P42" s="44"/>
      <c r="Q42" s="161">
        <f t="shared" si="2"/>
        <v>51.5</v>
      </c>
      <c r="R42" s="71"/>
      <c r="S42" s="66">
        <f t="shared" si="3"/>
        <v>6</v>
      </c>
    </row>
    <row r="43" spans="1:19" ht="12.95" customHeight="1">
      <c r="A43" s="18"/>
      <c r="B43" s="96">
        <v>700007</v>
      </c>
      <c r="C43" s="98" t="s">
        <v>74</v>
      </c>
      <c r="D43" s="53">
        <v>5</v>
      </c>
      <c r="E43" s="53">
        <v>7</v>
      </c>
      <c r="F43" s="53">
        <v>7</v>
      </c>
      <c r="G43" s="53">
        <v>7</v>
      </c>
      <c r="H43" s="53">
        <v>7</v>
      </c>
      <c r="I43" s="53">
        <v>7</v>
      </c>
      <c r="J43" s="143">
        <v>9</v>
      </c>
      <c r="K43" s="153">
        <v>6.25</v>
      </c>
      <c r="L43" s="142"/>
      <c r="M43" s="44"/>
      <c r="N43" s="44"/>
      <c r="O43" s="44"/>
      <c r="P43" s="44"/>
      <c r="Q43" s="161">
        <f t="shared" si="2"/>
        <v>55.25</v>
      </c>
      <c r="R43" s="71"/>
      <c r="S43" s="66">
        <f t="shared" si="3"/>
        <v>7</v>
      </c>
    </row>
    <row r="44" spans="1:19" ht="12.95" customHeight="1">
      <c r="A44" s="18"/>
      <c r="B44" s="96"/>
      <c r="C44" s="98"/>
      <c r="D44" s="44"/>
      <c r="E44" s="43"/>
      <c r="F44" s="44"/>
      <c r="G44" s="44"/>
      <c r="H44" s="116"/>
      <c r="I44" s="116"/>
      <c r="J44" s="134"/>
      <c r="K44" s="44"/>
      <c r="L44" s="134"/>
      <c r="M44" s="53"/>
      <c r="N44" s="53"/>
      <c r="O44" s="53"/>
      <c r="P44" s="53"/>
      <c r="Q44" s="161"/>
      <c r="R44" s="71"/>
      <c r="S44" s="66"/>
    </row>
    <row r="45" spans="1:19" ht="12.95" customHeight="1" thickBot="1">
      <c r="A45" s="18"/>
      <c r="B45" s="50"/>
      <c r="C45" s="51"/>
      <c r="D45" s="80"/>
      <c r="E45" s="80"/>
      <c r="F45" s="84"/>
      <c r="G45" s="84"/>
      <c r="H45" s="95"/>
      <c r="I45" s="95"/>
      <c r="J45" s="141"/>
      <c r="K45" s="84"/>
      <c r="L45" s="178"/>
      <c r="M45" s="84"/>
      <c r="N45" s="84"/>
      <c r="O45" s="84"/>
      <c r="P45" s="84"/>
      <c r="Q45" s="162"/>
      <c r="R45" s="79"/>
      <c r="S45" s="79"/>
    </row>
    <row r="46" spans="1:19" ht="12.75" customHeight="1" thickTop="1" thickBot="1">
      <c r="A46" s="18"/>
      <c r="B46" s="184" t="s">
        <v>42</v>
      </c>
      <c r="C46" s="185"/>
      <c r="D46" s="38">
        <v>3</v>
      </c>
      <c r="E46" s="39">
        <v>5</v>
      </c>
      <c r="F46" s="39">
        <v>5</v>
      </c>
      <c r="G46" s="39">
        <v>5</v>
      </c>
      <c r="H46" s="39">
        <v>5</v>
      </c>
      <c r="I46" s="39">
        <v>5</v>
      </c>
      <c r="J46" s="39">
        <v>5</v>
      </c>
      <c r="K46" s="39">
        <v>5</v>
      </c>
      <c r="L46" s="179"/>
      <c r="M46" s="39"/>
      <c r="N46" s="39"/>
      <c r="O46" s="39"/>
      <c r="P46" s="39"/>
      <c r="Q46" s="165"/>
      <c r="R46" s="39"/>
      <c r="S46" s="39"/>
    </row>
    <row r="47" spans="1:19" ht="14.25" customHeight="1" thickTop="1">
      <c r="A47" s="19"/>
      <c r="B47" s="24"/>
      <c r="C47" s="20"/>
      <c r="D47" s="21"/>
      <c r="E47" s="21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64"/>
      <c r="R47" s="25"/>
      <c r="S47" s="23"/>
    </row>
    <row r="48" spans="1:19" ht="14.25" customHeight="1">
      <c r="A48" s="19"/>
      <c r="B48" s="24"/>
      <c r="C48" s="2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64"/>
      <c r="R48" s="25"/>
      <c r="S48" s="23"/>
    </row>
    <row r="49" spans="1:19" ht="14.25">
      <c r="A49" s="4"/>
      <c r="B49" s="5"/>
      <c r="C49" s="4"/>
      <c r="D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157"/>
      <c r="R49" s="8"/>
      <c r="S49"/>
    </row>
    <row r="50" spans="1:19" s="15" customFormat="1" ht="18" customHeight="1">
      <c r="A50" s="9" t="s">
        <v>45</v>
      </c>
      <c r="B50" s="10"/>
      <c r="C50" s="10"/>
      <c r="D50" s="10"/>
      <c r="E50" s="10"/>
      <c r="F50" s="11"/>
      <c r="G50" s="11"/>
      <c r="H50" s="11"/>
      <c r="I50" s="11"/>
      <c r="J50" s="11"/>
      <c r="K50" s="28"/>
      <c r="L50" s="11"/>
      <c r="M50" s="11"/>
      <c r="N50" s="11"/>
      <c r="O50" s="11"/>
      <c r="P50" s="11"/>
      <c r="Q50" s="158"/>
      <c r="R50" s="11"/>
      <c r="S50" s="12"/>
    </row>
    <row r="51" spans="1:19" s="16" customFormat="1" ht="11.25" customHeight="1">
      <c r="A51" s="47"/>
      <c r="B51" s="74" t="s">
        <v>0</v>
      </c>
      <c r="C51" s="191" t="s">
        <v>1</v>
      </c>
      <c r="D51" s="193" t="s">
        <v>29</v>
      </c>
      <c r="E51" s="188" t="s">
        <v>30</v>
      </c>
      <c r="F51" s="189"/>
      <c r="G51" s="189"/>
      <c r="H51" s="189"/>
      <c r="I51" s="190"/>
      <c r="J51" s="195" t="s">
        <v>21</v>
      </c>
      <c r="K51" s="186" t="s">
        <v>19</v>
      </c>
      <c r="L51" s="195" t="s">
        <v>35</v>
      </c>
      <c r="M51" s="199" t="s">
        <v>36</v>
      </c>
      <c r="N51" s="200"/>
      <c r="O51" s="200"/>
      <c r="P51" s="200"/>
      <c r="Q51" s="159" t="s">
        <v>2</v>
      </c>
      <c r="R51" s="69" t="s">
        <v>8</v>
      </c>
      <c r="S51" s="201" t="s">
        <v>3</v>
      </c>
    </row>
    <row r="52" spans="1:19" s="16" customFormat="1" ht="11.25" customHeight="1">
      <c r="A52" s="47"/>
      <c r="B52" s="75" t="s">
        <v>4</v>
      </c>
      <c r="C52" s="192"/>
      <c r="D52" s="194"/>
      <c r="E52" s="77" t="s">
        <v>16</v>
      </c>
      <c r="F52" s="77" t="s">
        <v>17</v>
      </c>
      <c r="G52" s="77" t="s">
        <v>18</v>
      </c>
      <c r="H52" s="77" t="s">
        <v>31</v>
      </c>
      <c r="I52" s="77" t="s">
        <v>32</v>
      </c>
      <c r="J52" s="196"/>
      <c r="K52" s="187"/>
      <c r="L52" s="196"/>
      <c r="M52" s="123" t="s">
        <v>37</v>
      </c>
      <c r="N52" s="77" t="s">
        <v>17</v>
      </c>
      <c r="O52" s="77" t="s">
        <v>18</v>
      </c>
      <c r="P52" s="77" t="s">
        <v>31</v>
      </c>
      <c r="Q52" s="160" t="s">
        <v>5</v>
      </c>
      <c r="R52" s="68" t="s">
        <v>9</v>
      </c>
      <c r="S52" s="202"/>
    </row>
    <row r="53" spans="1:19" ht="12.95" customHeight="1">
      <c r="A53" s="18"/>
      <c r="B53" s="128">
        <v>3470</v>
      </c>
      <c r="C53" s="130" t="s">
        <v>46</v>
      </c>
      <c r="D53" s="44">
        <v>1</v>
      </c>
      <c r="E53" s="44">
        <v>1</v>
      </c>
      <c r="F53" s="44">
        <v>1</v>
      </c>
      <c r="G53" s="44">
        <v>2</v>
      </c>
      <c r="H53" s="44">
        <v>4</v>
      </c>
      <c r="I53" s="44">
        <v>1</v>
      </c>
      <c r="J53" s="134">
        <v>9</v>
      </c>
      <c r="K53" s="153">
        <v>1.25</v>
      </c>
      <c r="L53" s="134">
        <v>1.5</v>
      </c>
      <c r="M53" s="44"/>
      <c r="N53" s="44"/>
      <c r="O53" s="44"/>
      <c r="P53" s="44"/>
      <c r="Q53" s="161">
        <f t="shared" ref="Q53:Q64" si="4">SUM(D53:P53)</f>
        <v>21.75</v>
      </c>
      <c r="R53" s="71"/>
      <c r="S53" s="66">
        <f t="shared" ref="S53:S64" si="5">RANK( Q53,Q$53:Q$68,1)</f>
        <v>1</v>
      </c>
    </row>
    <row r="54" spans="1:19" ht="12.95" customHeight="1">
      <c r="A54" s="18"/>
      <c r="B54" s="126">
        <v>275</v>
      </c>
      <c r="C54" s="130" t="s">
        <v>48</v>
      </c>
      <c r="D54" s="44">
        <v>3</v>
      </c>
      <c r="E54" s="44">
        <v>2</v>
      </c>
      <c r="F54" s="44">
        <v>3</v>
      </c>
      <c r="G54" s="44">
        <v>1</v>
      </c>
      <c r="H54" s="44">
        <v>2</v>
      </c>
      <c r="I54" s="44">
        <v>7</v>
      </c>
      <c r="J54" s="143">
        <v>12</v>
      </c>
      <c r="K54" s="155">
        <v>10</v>
      </c>
      <c r="L54" s="149">
        <v>6</v>
      </c>
      <c r="M54" s="44"/>
      <c r="N54" s="44"/>
      <c r="O54" s="44"/>
      <c r="P54" s="44"/>
      <c r="Q54" s="161">
        <f t="shared" si="4"/>
        <v>46</v>
      </c>
      <c r="R54" s="71"/>
      <c r="S54" s="66">
        <f t="shared" si="5"/>
        <v>2</v>
      </c>
    </row>
    <row r="55" spans="1:19" ht="12.95" customHeight="1">
      <c r="A55" s="18"/>
      <c r="B55" s="126">
        <v>3939</v>
      </c>
      <c r="C55" s="129" t="s">
        <v>79</v>
      </c>
      <c r="D55" s="44">
        <v>6</v>
      </c>
      <c r="E55" s="81">
        <v>8</v>
      </c>
      <c r="F55" s="44">
        <v>2</v>
      </c>
      <c r="G55" s="134">
        <v>5.5</v>
      </c>
      <c r="H55" s="44">
        <v>5</v>
      </c>
      <c r="I55" s="44">
        <v>4</v>
      </c>
      <c r="J55" s="134">
        <v>6</v>
      </c>
      <c r="K55" s="153">
        <v>3.75</v>
      </c>
      <c r="L55" s="149">
        <v>6</v>
      </c>
      <c r="M55" s="44"/>
      <c r="N55" s="44"/>
      <c r="O55" s="44"/>
      <c r="P55" s="44"/>
      <c r="Q55" s="161">
        <f t="shared" si="4"/>
        <v>46.25</v>
      </c>
      <c r="R55" s="71"/>
      <c r="S55" s="66">
        <f t="shared" si="5"/>
        <v>3</v>
      </c>
    </row>
    <row r="56" spans="1:19" ht="12.95" customHeight="1">
      <c r="A56" s="18"/>
      <c r="B56" s="126">
        <v>4141</v>
      </c>
      <c r="C56" s="127" t="s">
        <v>51</v>
      </c>
      <c r="D56" s="44">
        <v>5</v>
      </c>
      <c r="E56" s="44">
        <v>6</v>
      </c>
      <c r="F56" s="44">
        <v>7</v>
      </c>
      <c r="G56" s="44">
        <v>4</v>
      </c>
      <c r="H56" s="44">
        <v>9</v>
      </c>
      <c r="I56" s="44">
        <v>8</v>
      </c>
      <c r="J56" s="134">
        <v>1.5</v>
      </c>
      <c r="K56" s="153">
        <v>2.5</v>
      </c>
      <c r="L56" s="149">
        <v>6</v>
      </c>
      <c r="M56" s="82"/>
      <c r="N56" s="82"/>
      <c r="O56" s="82"/>
      <c r="P56" s="53"/>
      <c r="Q56" s="161">
        <f t="shared" si="4"/>
        <v>49</v>
      </c>
      <c r="R56" s="71"/>
      <c r="S56" s="66">
        <f t="shared" si="5"/>
        <v>4</v>
      </c>
    </row>
    <row r="57" spans="1:19" ht="12.95" customHeight="1">
      <c r="A57" s="18"/>
      <c r="B57" s="126">
        <v>532</v>
      </c>
      <c r="C57" s="127" t="s">
        <v>47</v>
      </c>
      <c r="D57" s="43">
        <v>2</v>
      </c>
      <c r="E57" s="44">
        <v>5</v>
      </c>
      <c r="F57" s="44">
        <v>4</v>
      </c>
      <c r="G57" s="134">
        <v>5.5</v>
      </c>
      <c r="H57" s="116">
        <v>3</v>
      </c>
      <c r="I57" s="116">
        <v>2</v>
      </c>
      <c r="J57" s="142">
        <v>15</v>
      </c>
      <c r="K57" s="152">
        <v>11.25</v>
      </c>
      <c r="L57" s="149">
        <v>6</v>
      </c>
      <c r="M57" s="44"/>
      <c r="N57" s="44"/>
      <c r="O57" s="44"/>
      <c r="P57" s="44"/>
      <c r="Q57" s="161">
        <f t="shared" si="4"/>
        <v>53.75</v>
      </c>
      <c r="R57" s="71"/>
      <c r="S57" s="66">
        <f t="shared" si="5"/>
        <v>5</v>
      </c>
    </row>
    <row r="58" spans="1:19" ht="12.95" customHeight="1">
      <c r="A58" s="18"/>
      <c r="B58" s="126" t="s">
        <v>49</v>
      </c>
      <c r="C58" s="130" t="s">
        <v>50</v>
      </c>
      <c r="D58" s="43">
        <v>4</v>
      </c>
      <c r="E58" s="131">
        <v>10</v>
      </c>
      <c r="F58" s="44">
        <v>5</v>
      </c>
      <c r="G58" s="44">
        <v>3</v>
      </c>
      <c r="H58" s="44">
        <v>1</v>
      </c>
      <c r="I58" s="44">
        <v>3</v>
      </c>
      <c r="J58" s="142">
        <v>15</v>
      </c>
      <c r="K58" s="152">
        <v>11.25</v>
      </c>
      <c r="L58" s="149">
        <v>6</v>
      </c>
      <c r="M58" s="44"/>
      <c r="N58" s="44"/>
      <c r="O58" s="44"/>
      <c r="P58" s="44"/>
      <c r="Q58" s="161">
        <f t="shared" si="4"/>
        <v>58.25</v>
      </c>
      <c r="R58" s="71"/>
      <c r="S58" s="66">
        <f t="shared" si="5"/>
        <v>6</v>
      </c>
    </row>
    <row r="59" spans="1:19" ht="12.95" customHeight="1">
      <c r="A59" s="18"/>
      <c r="B59" s="126">
        <v>1979</v>
      </c>
      <c r="C59" s="128" t="s">
        <v>64</v>
      </c>
      <c r="D59" s="53">
        <v>9</v>
      </c>
      <c r="E59" s="44">
        <v>3</v>
      </c>
      <c r="F59" s="44">
        <v>9</v>
      </c>
      <c r="G59" s="44">
        <v>7</v>
      </c>
      <c r="H59" s="44">
        <v>7</v>
      </c>
      <c r="I59" s="44">
        <v>5</v>
      </c>
      <c r="J59" s="134">
        <v>7.5</v>
      </c>
      <c r="K59" s="153">
        <v>6.25</v>
      </c>
      <c r="L59" s="149">
        <v>6</v>
      </c>
      <c r="M59" s="53"/>
      <c r="N59" s="53"/>
      <c r="O59" s="53"/>
      <c r="P59" s="53"/>
      <c r="Q59" s="161">
        <f t="shared" si="4"/>
        <v>59.75</v>
      </c>
      <c r="R59" s="71"/>
      <c r="S59" s="66">
        <f t="shared" si="5"/>
        <v>7</v>
      </c>
    </row>
    <row r="60" spans="1:19" ht="12.95" customHeight="1">
      <c r="A60" s="18"/>
      <c r="B60" s="126">
        <v>408</v>
      </c>
      <c r="C60" s="127" t="s">
        <v>23</v>
      </c>
      <c r="D60" s="53">
        <v>9</v>
      </c>
      <c r="E60" s="131">
        <v>10</v>
      </c>
      <c r="F60" s="44">
        <v>6</v>
      </c>
      <c r="G60" s="44">
        <v>8</v>
      </c>
      <c r="H60" s="44">
        <v>6</v>
      </c>
      <c r="I60" s="44">
        <v>6</v>
      </c>
      <c r="J60" s="142">
        <v>15</v>
      </c>
      <c r="K60" s="152">
        <v>11.25</v>
      </c>
      <c r="L60" s="149">
        <v>6</v>
      </c>
      <c r="M60" s="53"/>
      <c r="N60" s="53"/>
      <c r="O60" s="53"/>
      <c r="P60" s="53"/>
      <c r="Q60" s="161">
        <f t="shared" si="4"/>
        <v>77.25</v>
      </c>
      <c r="R60" s="71"/>
      <c r="S60" s="66">
        <f t="shared" si="5"/>
        <v>8</v>
      </c>
    </row>
    <row r="61" spans="1:19" ht="12.95" customHeight="1">
      <c r="A61" s="18"/>
      <c r="B61" s="114">
        <v>1344</v>
      </c>
      <c r="C61" s="177" t="s">
        <v>76</v>
      </c>
      <c r="D61" s="53">
        <v>9</v>
      </c>
      <c r="E61" s="53">
        <v>11</v>
      </c>
      <c r="F61" s="53">
        <v>11</v>
      </c>
      <c r="G61" s="53">
        <v>11</v>
      </c>
      <c r="H61" s="53">
        <v>11</v>
      </c>
      <c r="I61" s="53">
        <v>11</v>
      </c>
      <c r="J61" s="134">
        <v>3</v>
      </c>
      <c r="K61" s="153">
        <v>5</v>
      </c>
      <c r="L61" s="149">
        <v>6</v>
      </c>
      <c r="M61" s="53"/>
      <c r="N61" s="53"/>
      <c r="O61" s="53"/>
      <c r="P61" s="53"/>
      <c r="Q61" s="161">
        <f t="shared" si="4"/>
        <v>78</v>
      </c>
      <c r="R61" s="71"/>
      <c r="S61" s="66">
        <f t="shared" si="5"/>
        <v>9</v>
      </c>
    </row>
    <row r="62" spans="1:19" ht="12.95" customHeight="1">
      <c r="A62" s="18"/>
      <c r="B62" s="126">
        <v>542</v>
      </c>
      <c r="C62" s="128" t="s">
        <v>65</v>
      </c>
      <c r="D62" s="53">
        <v>9</v>
      </c>
      <c r="E62" s="44">
        <v>4</v>
      </c>
      <c r="F62" s="44">
        <v>8</v>
      </c>
      <c r="G62" s="44">
        <v>9</v>
      </c>
      <c r="H62" s="44">
        <v>8</v>
      </c>
      <c r="I62" s="44">
        <v>9</v>
      </c>
      <c r="J62" s="142">
        <v>15</v>
      </c>
      <c r="K62" s="152">
        <v>11.25</v>
      </c>
      <c r="L62" s="149">
        <v>6</v>
      </c>
      <c r="M62" s="53"/>
      <c r="N62" s="53"/>
      <c r="O62" s="53"/>
      <c r="P62" s="53"/>
      <c r="Q62" s="161">
        <f t="shared" si="4"/>
        <v>79.25</v>
      </c>
      <c r="R62" s="71"/>
      <c r="S62" s="66">
        <f t="shared" si="5"/>
        <v>10</v>
      </c>
    </row>
    <row r="63" spans="1:19" ht="12.95" customHeight="1">
      <c r="A63" s="18"/>
      <c r="B63" s="101">
        <v>1938</v>
      </c>
      <c r="C63" s="151" t="s">
        <v>81</v>
      </c>
      <c r="D63" s="53">
        <v>9</v>
      </c>
      <c r="E63" s="53">
        <v>11</v>
      </c>
      <c r="F63" s="53">
        <v>11</v>
      </c>
      <c r="G63" s="53">
        <v>11</v>
      </c>
      <c r="H63" s="53">
        <v>11</v>
      </c>
      <c r="I63" s="53">
        <v>11</v>
      </c>
      <c r="J63" s="143">
        <v>12</v>
      </c>
      <c r="K63" s="153">
        <v>7.5</v>
      </c>
      <c r="L63" s="149">
        <v>6</v>
      </c>
      <c r="M63" s="53"/>
      <c r="N63" s="53"/>
      <c r="O63" s="53"/>
      <c r="P63" s="53"/>
      <c r="Q63" s="161">
        <f t="shared" si="4"/>
        <v>89.5</v>
      </c>
      <c r="R63" s="71"/>
      <c r="S63" s="66">
        <f t="shared" si="5"/>
        <v>11</v>
      </c>
    </row>
    <row r="64" spans="1:19" ht="12.95" customHeight="1">
      <c r="A64" s="18"/>
      <c r="B64" s="126">
        <v>2008</v>
      </c>
      <c r="C64" s="126" t="s">
        <v>52</v>
      </c>
      <c r="D64" s="43">
        <v>7</v>
      </c>
      <c r="E64" s="53">
        <v>11</v>
      </c>
      <c r="F64" s="53">
        <v>11</v>
      </c>
      <c r="G64" s="53">
        <v>11</v>
      </c>
      <c r="H64" s="53">
        <v>11</v>
      </c>
      <c r="I64" s="53">
        <v>11</v>
      </c>
      <c r="J64" s="142">
        <v>15</v>
      </c>
      <c r="K64" s="152">
        <v>11.25</v>
      </c>
      <c r="L64" s="149">
        <v>6</v>
      </c>
      <c r="M64" s="82"/>
      <c r="N64" s="82"/>
      <c r="O64" s="82"/>
      <c r="P64" s="53"/>
      <c r="Q64" s="161">
        <f t="shared" si="4"/>
        <v>94.25</v>
      </c>
      <c r="R64" s="71"/>
      <c r="S64" s="66">
        <f t="shared" si="5"/>
        <v>12</v>
      </c>
    </row>
    <row r="65" spans="1:19" ht="12.95" customHeight="1">
      <c r="A65" s="18"/>
      <c r="B65" s="126">
        <v>1031</v>
      </c>
      <c r="C65" s="126" t="s">
        <v>82</v>
      </c>
      <c r="D65" s="53">
        <v>9</v>
      </c>
      <c r="E65" s="53">
        <v>11</v>
      </c>
      <c r="F65" s="53">
        <v>11</v>
      </c>
      <c r="G65" s="53">
        <v>11</v>
      </c>
      <c r="H65" s="53">
        <v>11</v>
      </c>
      <c r="I65" s="53">
        <v>11</v>
      </c>
      <c r="J65" s="142">
        <v>15</v>
      </c>
      <c r="K65" s="152">
        <v>11.25</v>
      </c>
      <c r="L65" s="143">
        <v>4.5</v>
      </c>
      <c r="M65" s="82"/>
      <c r="N65" s="82"/>
      <c r="O65" s="82"/>
      <c r="P65" s="53"/>
      <c r="Q65" s="161">
        <f t="shared" ref="Q65" si="6">SUM(D65:P65)</f>
        <v>94.75</v>
      </c>
      <c r="R65" s="71"/>
      <c r="S65" s="66">
        <f t="shared" ref="S65" si="7">RANK( Q65,Q$53:Q$68,1)</f>
        <v>13</v>
      </c>
    </row>
    <row r="66" spans="1:19" ht="12.95" customHeight="1">
      <c r="A66" s="18"/>
      <c r="B66" s="118"/>
      <c r="C66" s="100" t="s">
        <v>75</v>
      </c>
      <c r="D66" s="53">
        <v>9</v>
      </c>
      <c r="E66" s="53">
        <v>11</v>
      </c>
      <c r="F66" s="53">
        <v>11</v>
      </c>
      <c r="G66" s="53">
        <v>11</v>
      </c>
      <c r="H66" s="53">
        <v>11</v>
      </c>
      <c r="I66" s="53">
        <v>11</v>
      </c>
      <c r="J66" s="131">
        <v>13.5</v>
      </c>
      <c r="K66" s="152">
        <v>11.25</v>
      </c>
      <c r="L66" s="149">
        <v>6</v>
      </c>
      <c r="M66" s="53"/>
      <c r="N66" s="53"/>
      <c r="O66" s="53"/>
      <c r="P66" s="53"/>
      <c r="Q66" s="161">
        <f t="shared" ref="Q66" si="8">SUM(D66:P66)</f>
        <v>94.75</v>
      </c>
      <c r="R66" s="71"/>
      <c r="S66" s="66">
        <f t="shared" ref="S66" si="9">RANK( Q66,Q$53:Q$68,1)</f>
        <v>13</v>
      </c>
    </row>
    <row r="67" spans="1:19" ht="12.95" customHeight="1">
      <c r="A67" s="18"/>
      <c r="B67" s="117"/>
      <c r="C67" s="121"/>
      <c r="D67" s="53"/>
      <c r="E67" s="53"/>
      <c r="F67" s="82"/>
      <c r="G67" s="82"/>
      <c r="H67" s="82"/>
      <c r="I67" s="82"/>
      <c r="J67" s="142"/>
      <c r="K67" s="82"/>
      <c r="L67" s="142"/>
      <c r="M67" s="53"/>
      <c r="N67" s="53"/>
      <c r="O67" s="53"/>
      <c r="P67" s="53"/>
      <c r="Q67" s="161"/>
      <c r="R67" s="71"/>
      <c r="S67" s="67"/>
    </row>
    <row r="68" spans="1:19" ht="12.95" customHeight="1" thickBot="1">
      <c r="A68" s="18"/>
      <c r="B68" s="88"/>
      <c r="C68" s="89"/>
      <c r="D68" s="104"/>
      <c r="E68" s="104"/>
      <c r="F68" s="105"/>
      <c r="G68" s="105"/>
      <c r="H68" s="105"/>
      <c r="I68" s="105"/>
      <c r="J68" s="144"/>
      <c r="K68" s="105"/>
      <c r="L68" s="144"/>
      <c r="M68" s="105"/>
      <c r="N68" s="105"/>
      <c r="O68" s="105"/>
      <c r="P68" s="105"/>
      <c r="Q68" s="167"/>
      <c r="R68" s="106"/>
      <c r="S68" s="107"/>
    </row>
    <row r="69" spans="1:19" ht="12.95" customHeight="1" thickTop="1" thickBot="1">
      <c r="A69" s="18"/>
      <c r="B69" s="184" t="s">
        <v>42</v>
      </c>
      <c r="C69" s="185"/>
      <c r="D69" s="102">
        <v>7</v>
      </c>
      <c r="E69" s="108">
        <v>9</v>
      </c>
      <c r="F69" s="108">
        <v>9</v>
      </c>
      <c r="G69" s="108">
        <v>9</v>
      </c>
      <c r="H69" s="108">
        <v>9</v>
      </c>
      <c r="I69" s="108">
        <v>9</v>
      </c>
      <c r="J69" s="108">
        <v>8</v>
      </c>
      <c r="K69" s="108">
        <v>7</v>
      </c>
      <c r="L69" s="108">
        <v>2</v>
      </c>
      <c r="M69" s="108"/>
      <c r="N69" s="108"/>
      <c r="O69" s="108"/>
      <c r="P69" s="108"/>
      <c r="Q69" s="168"/>
      <c r="R69" s="108"/>
      <c r="S69" s="108"/>
    </row>
    <row r="70" spans="1:19" ht="12.95" customHeight="1" thickTop="1">
      <c r="A70" s="19"/>
      <c r="B70" s="24"/>
      <c r="C70" s="20"/>
      <c r="D70" s="21"/>
      <c r="E70" s="21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64"/>
      <c r="R70" s="25"/>
      <c r="S70" s="23"/>
    </row>
    <row r="71" spans="1:19" ht="14.25">
      <c r="A71" s="4"/>
      <c r="B71" s="5"/>
      <c r="C71" s="4"/>
      <c r="D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57"/>
      <c r="R71" s="8"/>
      <c r="S71"/>
    </row>
    <row r="72" spans="1:19" s="15" customFormat="1" ht="18" customHeight="1">
      <c r="A72" s="9" t="s">
        <v>24</v>
      </c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169"/>
      <c r="R72" s="29"/>
      <c r="S72" s="30"/>
    </row>
    <row r="73" spans="1:19" s="16" customFormat="1" ht="11.25" customHeight="1">
      <c r="A73" s="47"/>
      <c r="B73" s="74" t="s">
        <v>0</v>
      </c>
      <c r="C73" s="191" t="s">
        <v>1</v>
      </c>
      <c r="D73" s="193" t="s">
        <v>29</v>
      </c>
      <c r="E73" s="188" t="s">
        <v>30</v>
      </c>
      <c r="F73" s="189"/>
      <c r="G73" s="189"/>
      <c r="H73" s="189"/>
      <c r="I73" s="190"/>
      <c r="J73" s="195" t="s">
        <v>21</v>
      </c>
      <c r="K73" s="186" t="s">
        <v>19</v>
      </c>
      <c r="L73" s="195" t="s">
        <v>35</v>
      </c>
      <c r="M73" s="199" t="s">
        <v>36</v>
      </c>
      <c r="N73" s="200"/>
      <c r="O73" s="200"/>
      <c r="P73" s="200"/>
      <c r="Q73" s="159" t="s">
        <v>2</v>
      </c>
      <c r="R73" s="69" t="s">
        <v>8</v>
      </c>
      <c r="S73" s="201" t="s">
        <v>3</v>
      </c>
    </row>
    <row r="74" spans="1:19" s="16" customFormat="1" ht="11.25" customHeight="1">
      <c r="A74" s="47"/>
      <c r="B74" s="75" t="s">
        <v>4</v>
      </c>
      <c r="C74" s="192"/>
      <c r="D74" s="194"/>
      <c r="E74" s="77" t="s">
        <v>16</v>
      </c>
      <c r="F74" s="77" t="s">
        <v>17</v>
      </c>
      <c r="G74" s="77" t="s">
        <v>18</v>
      </c>
      <c r="H74" s="77" t="s">
        <v>31</v>
      </c>
      <c r="I74" s="77" t="s">
        <v>32</v>
      </c>
      <c r="J74" s="196"/>
      <c r="K74" s="187"/>
      <c r="L74" s="196"/>
      <c r="M74" s="123" t="s">
        <v>37</v>
      </c>
      <c r="N74" s="77" t="s">
        <v>17</v>
      </c>
      <c r="O74" s="77" t="s">
        <v>18</v>
      </c>
      <c r="P74" s="77" t="s">
        <v>31</v>
      </c>
      <c r="Q74" s="160" t="s">
        <v>5</v>
      </c>
      <c r="R74" s="68" t="s">
        <v>9</v>
      </c>
      <c r="S74" s="202"/>
    </row>
    <row r="75" spans="1:19" ht="12.95" customHeight="1">
      <c r="A75" s="17"/>
      <c r="B75" s="128">
        <v>9101</v>
      </c>
      <c r="C75" s="128" t="s">
        <v>55</v>
      </c>
      <c r="D75" s="43">
        <v>3</v>
      </c>
      <c r="E75" s="44">
        <v>1</v>
      </c>
      <c r="F75" s="44">
        <v>3</v>
      </c>
      <c r="G75" s="44">
        <v>1</v>
      </c>
      <c r="H75" s="44">
        <v>2</v>
      </c>
      <c r="I75" s="44">
        <v>3</v>
      </c>
      <c r="J75" s="134">
        <v>1.5</v>
      </c>
      <c r="K75" s="153">
        <v>2.5</v>
      </c>
      <c r="L75" s="181"/>
      <c r="M75" s="53"/>
      <c r="N75" s="53"/>
      <c r="O75" s="53"/>
      <c r="P75" s="43"/>
      <c r="Q75" s="161">
        <f t="shared" ref="Q75:Q81" si="10">SUM(D75:P75)</f>
        <v>17</v>
      </c>
      <c r="R75" s="71"/>
      <c r="S75" s="66">
        <f t="shared" ref="S75:S81" si="11">RANK(Q75, Q$75:Q$83,1)</f>
        <v>1</v>
      </c>
    </row>
    <row r="76" spans="1:19" ht="12.95" customHeight="1">
      <c r="A76" s="17"/>
      <c r="B76" s="128">
        <v>348</v>
      </c>
      <c r="C76" s="128" t="s">
        <v>54</v>
      </c>
      <c r="D76" s="43">
        <v>2</v>
      </c>
      <c r="E76" s="81">
        <v>4</v>
      </c>
      <c r="F76" s="94">
        <v>1</v>
      </c>
      <c r="G76" s="94">
        <v>2</v>
      </c>
      <c r="H76" s="44">
        <v>1</v>
      </c>
      <c r="I76" s="44">
        <v>1</v>
      </c>
      <c r="J76" s="142">
        <v>7.5</v>
      </c>
      <c r="K76" s="152">
        <v>5</v>
      </c>
      <c r="L76" s="181"/>
      <c r="M76" s="53"/>
      <c r="N76" s="53"/>
      <c r="O76" s="53"/>
      <c r="P76" s="43"/>
      <c r="Q76" s="161">
        <f t="shared" si="10"/>
        <v>23.5</v>
      </c>
      <c r="R76" s="71"/>
      <c r="S76" s="66">
        <f t="shared" si="11"/>
        <v>2</v>
      </c>
    </row>
    <row r="77" spans="1:19" ht="12.95" customHeight="1">
      <c r="A77" s="17"/>
      <c r="B77" s="128">
        <v>1504</v>
      </c>
      <c r="C77" s="128" t="s">
        <v>66</v>
      </c>
      <c r="D77" s="53">
        <v>6</v>
      </c>
      <c r="E77" s="44">
        <v>2</v>
      </c>
      <c r="F77" s="94">
        <v>2</v>
      </c>
      <c r="G77" s="94">
        <v>3</v>
      </c>
      <c r="H77" s="81">
        <v>4</v>
      </c>
      <c r="I77" s="44">
        <v>2</v>
      </c>
      <c r="J77" s="142">
        <v>7.5</v>
      </c>
      <c r="K77" s="152">
        <v>5</v>
      </c>
      <c r="L77" s="182"/>
      <c r="M77" s="53"/>
      <c r="N77" s="53"/>
      <c r="O77" s="53"/>
      <c r="P77" s="43"/>
      <c r="Q77" s="161">
        <f t="shared" si="10"/>
        <v>31.5</v>
      </c>
      <c r="R77" s="71"/>
      <c r="S77" s="66">
        <f t="shared" si="11"/>
        <v>3</v>
      </c>
    </row>
    <row r="78" spans="1:19" ht="12.95" customHeight="1">
      <c r="A78" s="17"/>
      <c r="B78" s="99">
        <v>5051</v>
      </c>
      <c r="C78" s="175" t="s">
        <v>78</v>
      </c>
      <c r="D78" s="53">
        <v>6</v>
      </c>
      <c r="E78" s="53">
        <v>5</v>
      </c>
      <c r="F78" s="53">
        <v>5</v>
      </c>
      <c r="G78" s="53">
        <v>5</v>
      </c>
      <c r="H78" s="53">
        <v>5</v>
      </c>
      <c r="I78" s="53">
        <v>5</v>
      </c>
      <c r="J78" s="143">
        <v>6</v>
      </c>
      <c r="K78" s="153">
        <v>1.25</v>
      </c>
      <c r="L78" s="182"/>
      <c r="M78" s="53"/>
      <c r="N78" s="53"/>
      <c r="O78" s="53"/>
      <c r="P78" s="43"/>
      <c r="Q78" s="161">
        <f t="shared" si="10"/>
        <v>38.25</v>
      </c>
      <c r="R78" s="71"/>
      <c r="S78" s="66">
        <f t="shared" si="11"/>
        <v>4</v>
      </c>
    </row>
    <row r="79" spans="1:19" ht="12.95" customHeight="1">
      <c r="A79" s="17"/>
      <c r="B79" s="128">
        <v>25010</v>
      </c>
      <c r="C79" s="128" t="s">
        <v>53</v>
      </c>
      <c r="D79" s="43">
        <v>1</v>
      </c>
      <c r="E79" s="53">
        <v>5</v>
      </c>
      <c r="F79" s="85">
        <v>5</v>
      </c>
      <c r="G79" s="85">
        <v>5</v>
      </c>
      <c r="H79" s="53">
        <v>5</v>
      </c>
      <c r="I79" s="53">
        <v>5</v>
      </c>
      <c r="J79" s="142">
        <v>7.5</v>
      </c>
      <c r="K79" s="152">
        <v>5</v>
      </c>
      <c r="L79" s="182"/>
      <c r="M79" s="43"/>
      <c r="N79" s="43"/>
      <c r="O79" s="43"/>
      <c r="P79" s="43"/>
      <c r="Q79" s="161">
        <f t="shared" si="10"/>
        <v>38.5</v>
      </c>
      <c r="R79" s="71"/>
      <c r="S79" s="66">
        <f t="shared" si="11"/>
        <v>5</v>
      </c>
    </row>
    <row r="80" spans="1:19" ht="12.95" customHeight="1">
      <c r="A80" s="17"/>
      <c r="B80" s="103">
        <v>1237</v>
      </c>
      <c r="C80" s="176" t="s">
        <v>77</v>
      </c>
      <c r="D80" s="53">
        <v>6</v>
      </c>
      <c r="E80" s="53">
        <v>5</v>
      </c>
      <c r="F80" s="85">
        <v>5</v>
      </c>
      <c r="G80" s="85">
        <v>5</v>
      </c>
      <c r="H80" s="53">
        <v>5</v>
      </c>
      <c r="I80" s="53">
        <v>5</v>
      </c>
      <c r="J80" s="134">
        <v>3</v>
      </c>
      <c r="K80" s="152">
        <v>5</v>
      </c>
      <c r="L80" s="182"/>
      <c r="M80" s="43"/>
      <c r="N80" s="43"/>
      <c r="O80" s="43"/>
      <c r="P80" s="43"/>
      <c r="Q80" s="161">
        <f t="shared" si="10"/>
        <v>39</v>
      </c>
      <c r="R80" s="71"/>
      <c r="S80" s="66">
        <f t="shared" si="11"/>
        <v>6</v>
      </c>
    </row>
    <row r="81" spans="1:19" ht="12.95" customHeight="1">
      <c r="A81" s="17"/>
      <c r="B81" s="126">
        <v>1408</v>
      </c>
      <c r="C81" s="126" t="s">
        <v>56</v>
      </c>
      <c r="D81" s="43">
        <v>4</v>
      </c>
      <c r="E81" s="53">
        <v>5</v>
      </c>
      <c r="F81" s="85">
        <v>5</v>
      </c>
      <c r="G81" s="85">
        <v>5</v>
      </c>
      <c r="H81" s="53">
        <v>5</v>
      </c>
      <c r="I81" s="53">
        <v>5</v>
      </c>
      <c r="J81" s="142">
        <v>7.5</v>
      </c>
      <c r="K81" s="152">
        <v>5</v>
      </c>
      <c r="L81" s="182"/>
      <c r="M81" s="43"/>
      <c r="N81" s="43"/>
      <c r="O81" s="43"/>
      <c r="P81" s="43"/>
      <c r="Q81" s="161">
        <f t="shared" si="10"/>
        <v>41.5</v>
      </c>
      <c r="R81" s="71"/>
      <c r="S81" s="66">
        <f t="shared" si="11"/>
        <v>7</v>
      </c>
    </row>
    <row r="82" spans="1:19" ht="12.95" customHeight="1">
      <c r="A82" s="17"/>
      <c r="B82" s="115"/>
      <c r="C82" s="97"/>
      <c r="D82" s="53"/>
      <c r="E82" s="53"/>
      <c r="F82" s="81"/>
      <c r="G82" s="44"/>
      <c r="H82" s="83"/>
      <c r="I82" s="116"/>
      <c r="J82" s="143"/>
      <c r="K82" s="53"/>
      <c r="L82" s="182"/>
      <c r="M82" s="53"/>
      <c r="N82" s="53"/>
      <c r="O82" s="53"/>
      <c r="P82" s="43"/>
      <c r="Q82" s="161"/>
      <c r="R82" s="71"/>
      <c r="S82" s="66"/>
    </row>
    <row r="83" spans="1:19" ht="12.95" customHeight="1" thickBot="1">
      <c r="A83" s="17"/>
      <c r="B83" s="109"/>
      <c r="C83" s="110"/>
      <c r="D83" s="111"/>
      <c r="E83" s="111"/>
      <c r="F83" s="125"/>
      <c r="G83" s="125"/>
      <c r="H83" s="105"/>
      <c r="I83" s="105"/>
      <c r="J83" s="144"/>
      <c r="K83" s="87"/>
      <c r="L83" s="183"/>
      <c r="M83" s="104"/>
      <c r="N83" s="104"/>
      <c r="O83" s="104"/>
      <c r="P83" s="104"/>
      <c r="Q83" s="167"/>
      <c r="R83" s="106"/>
      <c r="S83" s="107"/>
    </row>
    <row r="84" spans="1:19" ht="12.95" customHeight="1" thickTop="1" thickBot="1">
      <c r="A84" s="18"/>
      <c r="B84" s="184" t="s">
        <v>6</v>
      </c>
      <c r="C84" s="185"/>
      <c r="D84" s="102">
        <v>4</v>
      </c>
      <c r="E84" s="108">
        <v>3</v>
      </c>
      <c r="F84" s="108">
        <v>3</v>
      </c>
      <c r="G84" s="108">
        <v>3</v>
      </c>
      <c r="H84" s="108">
        <v>3</v>
      </c>
      <c r="I84" s="108">
        <v>3</v>
      </c>
      <c r="J84" s="108">
        <v>3</v>
      </c>
      <c r="K84" s="108">
        <v>2</v>
      </c>
      <c r="L84" s="180"/>
      <c r="M84" s="108"/>
      <c r="N84" s="108"/>
      <c r="O84" s="108"/>
      <c r="P84" s="108"/>
      <c r="Q84" s="168"/>
      <c r="R84" s="108"/>
      <c r="S84" s="108"/>
    </row>
    <row r="85" spans="1:19" ht="12.75" customHeight="1" thickTop="1">
      <c r="A85" s="19"/>
      <c r="B85" s="40"/>
      <c r="C85" s="40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170"/>
      <c r="R85" s="41"/>
      <c r="S85" s="42"/>
    </row>
    <row r="86" spans="1:19">
      <c r="B86" s="31"/>
      <c r="C86" s="72" t="s">
        <v>26</v>
      </c>
      <c r="D86" s="33"/>
      <c r="E86" s="34"/>
      <c r="F86" s="3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171"/>
      <c r="R86" s="33"/>
      <c r="S86" s="33"/>
    </row>
    <row r="87" spans="1:19">
      <c r="B87" s="31"/>
      <c r="C87" s="92" t="s">
        <v>25</v>
      </c>
      <c r="D87" s="54"/>
      <c r="E87" s="54"/>
      <c r="F87" s="54"/>
      <c r="G87" s="54"/>
      <c r="H87" s="54"/>
      <c r="I87" s="54"/>
      <c r="J87" s="145"/>
      <c r="K87" s="54"/>
      <c r="L87" s="145"/>
      <c r="M87" s="54"/>
      <c r="N87" s="54"/>
      <c r="O87" s="54"/>
      <c r="P87" s="54"/>
    </row>
    <row r="88" spans="1:19">
      <c r="B88" s="31"/>
      <c r="C88" s="73" t="s">
        <v>12</v>
      </c>
      <c r="D88" s="54"/>
      <c r="E88" s="54"/>
      <c r="F88" s="54"/>
      <c r="G88" s="54"/>
      <c r="H88" s="54"/>
      <c r="I88" s="54"/>
      <c r="J88" s="145"/>
      <c r="K88" s="54"/>
      <c r="L88" s="145"/>
      <c r="M88" s="54"/>
      <c r="N88" s="54"/>
      <c r="O88" s="54"/>
      <c r="P88" s="54"/>
    </row>
    <row r="89" spans="1:19">
      <c r="B89" s="19"/>
      <c r="F89"/>
      <c r="G89"/>
      <c r="H89"/>
      <c r="I89"/>
      <c r="J89" s="146"/>
      <c r="K89"/>
      <c r="L89" s="146"/>
      <c r="M89"/>
      <c r="N89"/>
      <c r="O89"/>
      <c r="P89"/>
    </row>
    <row r="90" spans="1:19">
      <c r="B90" s="65" t="s">
        <v>27</v>
      </c>
      <c r="C90" s="58"/>
      <c r="D90" s="58"/>
      <c r="E90" s="58"/>
      <c r="F90" s="58"/>
      <c r="G90" s="59"/>
      <c r="H90" s="60"/>
      <c r="I90" s="60"/>
      <c r="J90" s="147"/>
      <c r="K90" s="60"/>
      <c r="L90" s="147"/>
      <c r="M90" s="60"/>
      <c r="N90" s="60"/>
      <c r="O90" s="60"/>
      <c r="P90" s="60"/>
    </row>
    <row r="91" spans="1:19">
      <c r="B91" s="55"/>
      <c r="C91" s="61"/>
      <c r="D91" s="61"/>
      <c r="E91" s="61"/>
      <c r="F91" s="61"/>
      <c r="G91" s="59"/>
      <c r="H91" s="60"/>
      <c r="I91" s="60"/>
      <c r="J91" s="147"/>
      <c r="K91" s="60"/>
      <c r="L91" s="147"/>
      <c r="M91" s="60"/>
      <c r="N91" s="60"/>
      <c r="O91" s="60"/>
      <c r="P91" s="60"/>
    </row>
    <row r="92" spans="1:19">
      <c r="B92" s="57" t="s">
        <v>14</v>
      </c>
      <c r="C92" s="62"/>
      <c r="D92" s="62"/>
      <c r="E92" s="62"/>
      <c r="F92" s="62"/>
      <c r="G92" s="63"/>
      <c r="H92" s="63"/>
      <c r="I92" s="63"/>
      <c r="J92" s="148"/>
      <c r="K92" s="63"/>
      <c r="L92" s="148"/>
      <c r="M92" s="63"/>
      <c r="N92" s="63"/>
      <c r="O92" s="63"/>
      <c r="P92" s="63"/>
    </row>
    <row r="93" spans="1:19">
      <c r="B93" s="36" t="s">
        <v>7</v>
      </c>
      <c r="C93" s="56"/>
      <c r="D93" s="56"/>
      <c r="E93" s="56"/>
      <c r="F93" s="56"/>
      <c r="G93" s="56"/>
      <c r="H93" s="56"/>
      <c r="I93" s="56"/>
      <c r="K93" s="56"/>
      <c r="M93" s="56"/>
      <c r="N93" s="56"/>
      <c r="O93" s="56"/>
      <c r="P93" s="56"/>
    </row>
    <row r="94" spans="1:19">
      <c r="B94" s="37" t="s">
        <v>28</v>
      </c>
      <c r="C94" s="90"/>
      <c r="D94" s="56"/>
      <c r="E94" s="56"/>
      <c r="F94" s="56"/>
      <c r="G94" s="56"/>
      <c r="H94" s="56"/>
      <c r="I94" s="56"/>
      <c r="K94" s="56"/>
      <c r="M94" s="56"/>
      <c r="N94" s="56"/>
      <c r="O94" s="56"/>
      <c r="P94" s="56"/>
    </row>
    <row r="96" spans="1:19">
      <c r="C96" s="64" t="s">
        <v>10</v>
      </c>
      <c r="E96" s="22"/>
      <c r="R96" s="32"/>
      <c r="S96"/>
    </row>
  </sheetData>
  <sortState ref="A7:S13">
    <sortCondition ref="Q7:Q13"/>
  </sortState>
  <mergeCells count="45">
    <mergeCell ref="L35:L36"/>
    <mergeCell ref="D51:D52"/>
    <mergeCell ref="E51:I51"/>
    <mergeCell ref="J51:J52"/>
    <mergeCell ref="L51:L52"/>
    <mergeCell ref="S51:S52"/>
    <mergeCell ref="C73:C74"/>
    <mergeCell ref="S73:S74"/>
    <mergeCell ref="K51:K52"/>
    <mergeCell ref="M51:P51"/>
    <mergeCell ref="M73:P73"/>
    <mergeCell ref="D73:D74"/>
    <mergeCell ref="J73:J74"/>
    <mergeCell ref="L73:L74"/>
    <mergeCell ref="B69:C69"/>
    <mergeCell ref="C51:C52"/>
    <mergeCell ref="S35:S36"/>
    <mergeCell ref="B21:C21"/>
    <mergeCell ref="K5:K6"/>
    <mergeCell ref="M35:P35"/>
    <mergeCell ref="J5:J6"/>
    <mergeCell ref="D24:D25"/>
    <mergeCell ref="L24:L25"/>
    <mergeCell ref="D35:D36"/>
    <mergeCell ref="E35:I35"/>
    <mergeCell ref="K35:K36"/>
    <mergeCell ref="M5:P5"/>
    <mergeCell ref="S24:S25"/>
    <mergeCell ref="L5:L6"/>
    <mergeCell ref="M24:P24"/>
    <mergeCell ref="S5:S6"/>
    <mergeCell ref="B32:C32"/>
    <mergeCell ref="B84:C84"/>
    <mergeCell ref="K73:K74"/>
    <mergeCell ref="E73:I73"/>
    <mergeCell ref="E5:I5"/>
    <mergeCell ref="C5:C6"/>
    <mergeCell ref="D5:D6"/>
    <mergeCell ref="C24:C25"/>
    <mergeCell ref="E24:I24"/>
    <mergeCell ref="J24:J25"/>
    <mergeCell ref="K24:K25"/>
    <mergeCell ref="J35:J36"/>
    <mergeCell ref="C35:C36"/>
    <mergeCell ref="B46:C46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karakedi</cp:lastModifiedBy>
  <cp:lastPrinted>2016-08-16T19:12:08Z</cp:lastPrinted>
  <dcterms:created xsi:type="dcterms:W3CDTF">2013-09-01T14:50:54Z</dcterms:created>
  <dcterms:modified xsi:type="dcterms:W3CDTF">2016-09-04T05:13:28Z</dcterms:modified>
</cp:coreProperties>
</file>