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90" windowWidth="15195" windowHeight="8700" activeTab="5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5251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G19" i="8"/>
  <c r="H19" i="8" s="1"/>
  <c r="H9" i="8" l="1"/>
  <c r="H20" i="8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1" i="10"/>
  <c r="H21" i="10" s="1"/>
  <c r="G20" i="10"/>
  <c r="H20" i="10" s="1"/>
  <c r="G19" i="10"/>
  <c r="H19" i="10" s="1"/>
  <c r="G18" i="10"/>
  <c r="H18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J28" i="7"/>
  <c r="J29" i="7"/>
  <c r="J26" i="7"/>
  <c r="J31" i="7"/>
  <c r="J27" i="7"/>
  <c r="J30" i="7"/>
  <c r="H35" i="11"/>
  <c r="I35" i="11" s="1"/>
  <c r="H28" i="11"/>
  <c r="H26" i="11"/>
  <c r="H30" i="11"/>
  <c r="H31" i="11"/>
  <c r="H29" i="11"/>
  <c r="H27" i="11"/>
  <c r="H13" i="11"/>
  <c r="H14" i="11"/>
  <c r="H12" i="11"/>
  <c r="H6" i="11"/>
  <c r="H7" i="1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I7" i="11" l="1"/>
  <c r="I12" i="11"/>
  <c r="I27" i="11"/>
  <c r="K12" i="7"/>
  <c r="K31" i="7"/>
  <c r="I17" i="9"/>
  <c r="I9" i="9"/>
  <c r="K6" i="7"/>
  <c r="I8" i="9"/>
  <c r="L8" i="9"/>
  <c r="L19" i="9"/>
  <c r="J30" i="10"/>
  <c r="M30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6" i="10"/>
  <c r="J26" i="10"/>
  <c r="J21" i="10"/>
  <c r="M21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18" i="10"/>
  <c r="N18" i="10" s="1"/>
  <c r="J18" i="10"/>
  <c r="J28" i="10"/>
  <c r="M28" i="10"/>
  <c r="M31" i="10"/>
  <c r="J31" i="10"/>
  <c r="M27" i="10"/>
  <c r="J27" i="10"/>
  <c r="M29" i="10"/>
  <c r="J29" i="10"/>
  <c r="J27" i="5"/>
  <c r="M27" i="5"/>
  <c r="J21" i="5"/>
  <c r="M21" i="5"/>
  <c r="M14" i="5"/>
  <c r="J14" i="5"/>
  <c r="M18" i="3"/>
  <c r="J18" i="3"/>
  <c r="M20" i="3"/>
  <c r="J20" i="3"/>
  <c r="M22" i="3"/>
  <c r="J22" i="3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M31" i="1"/>
  <c r="M29" i="1"/>
  <c r="J29" i="1"/>
  <c r="M26" i="1"/>
  <c r="J26" i="1"/>
  <c r="J19" i="1"/>
  <c r="M19" i="1"/>
  <c r="J20" i="1"/>
  <c r="M20" i="1"/>
  <c r="J18" i="1"/>
  <c r="M18" i="1"/>
  <c r="M13" i="1"/>
  <c r="J13" i="1"/>
  <c r="J12" i="1"/>
  <c r="M12" i="1"/>
  <c r="M14" i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14" i="1" l="1"/>
  <c r="K18" i="1"/>
  <c r="K31" i="1"/>
  <c r="K22" i="3"/>
  <c r="M9" i="9"/>
  <c r="N29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1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21" i="10"/>
  <c r="K18" i="10"/>
  <c r="K21" i="10"/>
  <c r="K19" i="10"/>
  <c r="N20" i="10"/>
  <c r="N27" i="10"/>
  <c r="N26" i="10"/>
  <c r="K30" i="10"/>
  <c r="K28" i="10"/>
  <c r="K29" i="10"/>
  <c r="K27" i="10"/>
  <c r="N30" i="10"/>
  <c r="K26" i="10"/>
  <c r="N31" i="10"/>
  <c r="N28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O8" i="5" s="1"/>
  <c r="P8" i="5" s="1"/>
  <c r="K7" i="5"/>
  <c r="O31" i="5" l="1"/>
  <c r="O31" i="1"/>
  <c r="O8" i="3"/>
  <c r="P8" i="3" s="1"/>
  <c r="N19" i="9"/>
  <c r="O19" i="9" s="1"/>
  <c r="K10" i="9"/>
  <c r="O31" i="10"/>
  <c r="P31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9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21" i="10"/>
  <c r="L18" i="10"/>
  <c r="L20" i="10"/>
  <c r="P22" i="10"/>
  <c r="O21" i="10"/>
  <c r="P21" i="10" s="1"/>
  <c r="O19" i="10"/>
  <c r="P19" i="10" s="1"/>
  <c r="O18" i="10"/>
  <c r="P18" i="10" s="1"/>
  <c r="O30" i="10"/>
  <c r="P30" i="10" s="1"/>
  <c r="L30" i="10"/>
  <c r="O26" i="10"/>
  <c r="P26" i="10" s="1"/>
  <c r="O29" i="10"/>
  <c r="P29" i="10" s="1"/>
  <c r="O28" i="10"/>
  <c r="P28" i="10" s="1"/>
  <c r="L26" i="10"/>
  <c r="L27" i="10"/>
  <c r="L28" i="10"/>
  <c r="L31" i="10"/>
  <c r="O27" i="10"/>
  <c r="P27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<sst xmlns="http://schemas.openxmlformats.org/spreadsheetml/2006/main" count="1204" uniqueCount="98">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</sst>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6" workbookViewId="0">
      <selection activeCell="S31" sqref="S3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10101</v>
      </c>
      <c r="C18" s="76" t="s">
        <v>56</v>
      </c>
      <c r="D18" s="75" t="s">
        <v>18</v>
      </c>
      <c r="E18" s="77" t="s">
        <v>95</v>
      </c>
      <c r="F18" s="23">
        <v>0.86574074074074081</v>
      </c>
      <c r="G18" s="24">
        <f>IF(F18&gt;I$15,F18-I$15,F18+24-I$15)</f>
        <v>0.44907407407407413</v>
      </c>
      <c r="H18" s="25">
        <f>HOUR(G18)*60*60+MINUTE(G18)*60+SECOND(G18)</f>
        <v>38800</v>
      </c>
      <c r="I18" s="81">
        <v>1.04</v>
      </c>
      <c r="J18" s="25">
        <f>H18*I18</f>
        <v>40352</v>
      </c>
      <c r="K18" s="26">
        <f t="shared" ref="K18:L21" si="2">RANK( J18, J$18:J$22,1)</f>
        <v>2</v>
      </c>
      <c r="L18" s="26">
        <f t="shared" si="2"/>
        <v>2</v>
      </c>
      <c r="M18" s="25">
        <f>H18*I18</f>
        <v>40352</v>
      </c>
      <c r="N18" s="26">
        <f t="shared" ref="N18:O21" si="3">RANK( M18, M$18:M$22,1)</f>
        <v>2</v>
      </c>
      <c r="O18" s="26">
        <f t="shared" si="3"/>
        <v>2</v>
      </c>
      <c r="P18" s="65">
        <f>O18*1</f>
        <v>2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 t="shared" si="2"/>
        <v>3</v>
      </c>
      <c r="L19" s="26">
        <f t="shared" si="2"/>
        <v>3</v>
      </c>
      <c r="M19" s="25">
        <f>H19*I19</f>
        <v>40476.183999999994</v>
      </c>
      <c r="N19" s="26">
        <f t="shared" si="3"/>
        <v>3</v>
      </c>
      <c r="O19" s="26">
        <f t="shared" si="3"/>
        <v>3</v>
      </c>
      <c r="P19" s="65">
        <f t="shared" ref="P19:P22" si="4"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 t="shared" si="2"/>
        <v>4</v>
      </c>
      <c r="L20" s="26">
        <f t="shared" si="2"/>
        <v>4</v>
      </c>
      <c r="M20" s="25">
        <f>H20*I20</f>
        <v>41615.846999999994</v>
      </c>
      <c r="N20" s="26">
        <f t="shared" si="3"/>
        <v>4</v>
      </c>
      <c r="O20" s="26">
        <f t="shared" si="3"/>
        <v>4</v>
      </c>
      <c r="P20" s="65">
        <f t="shared" si="4"/>
        <v>4</v>
      </c>
    </row>
    <row r="21" spans="1:16" ht="17.100000000000001" customHeight="1" x14ac:dyDescent="0.2">
      <c r="B21" s="75">
        <v>965</v>
      </c>
      <c r="C21" s="76" t="s">
        <v>61</v>
      </c>
      <c r="D21" s="75" t="s">
        <v>29</v>
      </c>
      <c r="E21" s="77" t="s">
        <v>30</v>
      </c>
      <c r="F21" s="23">
        <v>0.85584490740740737</v>
      </c>
      <c r="G21" s="24">
        <f>IF(F21&gt;I$15,F21-I$15,F21+24-I$15)</f>
        <v>0.43917824074074069</v>
      </c>
      <c r="H21" s="25">
        <f>HOUR(G21)*60*60+MINUTE(G21)*60+SECOND(G21)</f>
        <v>37945</v>
      </c>
      <c r="I21" s="81">
        <v>1.028</v>
      </c>
      <c r="J21" s="25">
        <f>H21*I21</f>
        <v>39007.46</v>
      </c>
      <c r="K21" s="26">
        <f t="shared" si="2"/>
        <v>1</v>
      </c>
      <c r="L21" s="26">
        <f t="shared" si="2"/>
        <v>1</v>
      </c>
      <c r="M21" s="25">
        <f>H21*I21</f>
        <v>39007.46</v>
      </c>
      <c r="N21" s="26">
        <f t="shared" si="3"/>
        <v>1</v>
      </c>
      <c r="O21" s="26">
        <f t="shared" si="3"/>
        <v>1</v>
      </c>
      <c r="P21" s="65">
        <f t="shared" si="4"/>
        <v>1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 t="shared" si="4"/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481</v>
      </c>
      <c r="C26" s="76" t="s">
        <v>64</v>
      </c>
      <c r="D26" s="75" t="s">
        <v>65</v>
      </c>
      <c r="E26" s="80" t="s">
        <v>66</v>
      </c>
      <c r="F26" s="23">
        <v>0.86173611111111104</v>
      </c>
      <c r="G26" s="24">
        <f t="shared" ref="G26:G31" si="5">IF(F26&gt;I$23,F26-I$23,F26+24-I$23)</f>
        <v>0.44506944444444435</v>
      </c>
      <c r="H26" s="25">
        <f t="shared" ref="H26:H31" si="6">HOUR(G26)*60*60+MINUTE(G26)*60+SECOND(G26)</f>
        <v>38454</v>
      </c>
      <c r="I26" s="81">
        <v>1.0149999999999999</v>
      </c>
      <c r="J26" s="25">
        <f t="shared" ref="J26:J31" si="7">H26*I26</f>
        <v>39030.81</v>
      </c>
      <c r="K26" s="26">
        <f>RANK( J26, J$26:J$31,1)</f>
        <v>3</v>
      </c>
      <c r="L26" s="26">
        <f>RANK( K26, K$26:K$31,1)</f>
        <v>3</v>
      </c>
      <c r="M26" s="25">
        <f t="shared" ref="M26:M31" si="8">H26*I26</f>
        <v>39030.81</v>
      </c>
      <c r="N26" s="26">
        <f>RANK( M26, M$26:M$31,1)</f>
        <v>3</v>
      </c>
      <c r="O26" s="26">
        <f>RANK( N26, N$26:N$31,1)</f>
        <v>3</v>
      </c>
      <c r="P26" s="65">
        <f>O26*1</f>
        <v>3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0.87836805555555564</v>
      </c>
      <c r="G27" s="24">
        <f t="shared" si="5"/>
        <v>0.46170138888888895</v>
      </c>
      <c r="H27" s="25">
        <f t="shared" si="6"/>
        <v>39891</v>
      </c>
      <c r="I27" s="81">
        <v>0.997</v>
      </c>
      <c r="J27" s="25">
        <f t="shared" si="7"/>
        <v>39771.326999999997</v>
      </c>
      <c r="K27" s="26">
        <f t="shared" ref="K27:L31" si="9">RANK( J27, J$26:J$31,1)</f>
        <v>4</v>
      </c>
      <c r="L27" s="26">
        <f t="shared" si="9"/>
        <v>4</v>
      </c>
      <c r="M27" s="25">
        <f t="shared" si="8"/>
        <v>39771.326999999997</v>
      </c>
      <c r="N27" s="26">
        <f t="shared" ref="N27:O31" si="10">RANK( M27, M$26:M$31,1)</f>
        <v>4</v>
      </c>
      <c r="O27" s="26">
        <f t="shared" si="10"/>
        <v>4</v>
      </c>
      <c r="P27" s="65">
        <f t="shared" ref="P27:P31" si="11">O27*1</f>
        <v>4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0.86255787037037035</v>
      </c>
      <c r="G28" s="24">
        <f t="shared" si="5"/>
        <v>0.44589120370370366</v>
      </c>
      <c r="H28" s="25">
        <f t="shared" si="6"/>
        <v>38525</v>
      </c>
      <c r="I28" s="81">
        <v>0.996</v>
      </c>
      <c r="J28" s="25">
        <f t="shared" si="7"/>
        <v>38370.9</v>
      </c>
      <c r="K28" s="26">
        <f t="shared" si="9"/>
        <v>1</v>
      </c>
      <c r="L28" s="26">
        <f t="shared" si="9"/>
        <v>1</v>
      </c>
      <c r="M28" s="25">
        <f t="shared" si="8"/>
        <v>38370.9</v>
      </c>
      <c r="N28" s="26">
        <f t="shared" si="10"/>
        <v>1</v>
      </c>
      <c r="O28" s="26">
        <f t="shared" si="10"/>
        <v>1</v>
      </c>
      <c r="P28" s="65">
        <f t="shared" si="11"/>
        <v>1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0.87209490740740747</v>
      </c>
      <c r="G29" s="24">
        <f t="shared" si="5"/>
        <v>0.45542824074074079</v>
      </c>
      <c r="H29" s="25">
        <f t="shared" si="6"/>
        <v>39349</v>
      </c>
      <c r="I29" s="81">
        <v>0.98699999999999999</v>
      </c>
      <c r="J29" s="25">
        <f t="shared" si="7"/>
        <v>38837.462999999996</v>
      </c>
      <c r="K29" s="26">
        <f t="shared" si="9"/>
        <v>2</v>
      </c>
      <c r="L29" s="26">
        <f t="shared" si="9"/>
        <v>2</v>
      </c>
      <c r="M29" s="25">
        <f t="shared" si="8"/>
        <v>38837.462999999996</v>
      </c>
      <c r="N29" s="26">
        <f t="shared" si="10"/>
        <v>2</v>
      </c>
      <c r="O29" s="26">
        <f t="shared" si="10"/>
        <v>2</v>
      </c>
      <c r="P29" s="65">
        <f t="shared" si="11"/>
        <v>2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0.92716435185185186</v>
      </c>
      <c r="G30" s="24">
        <f t="shared" si="5"/>
        <v>0.51049768518518523</v>
      </c>
      <c r="H30" s="25">
        <f t="shared" si="6"/>
        <v>44107</v>
      </c>
      <c r="I30" s="81">
        <v>0.98399999999999999</v>
      </c>
      <c r="J30" s="25">
        <f t="shared" si="7"/>
        <v>43401.288</v>
      </c>
      <c r="K30" s="26">
        <f t="shared" si="9"/>
        <v>6</v>
      </c>
      <c r="L30" s="26">
        <f t="shared" si="9"/>
        <v>6</v>
      </c>
      <c r="M30" s="25">
        <f t="shared" si="8"/>
        <v>43401.288</v>
      </c>
      <c r="N30" s="26">
        <f t="shared" si="10"/>
        <v>6</v>
      </c>
      <c r="O30" s="26">
        <f t="shared" si="10"/>
        <v>6</v>
      </c>
      <c r="P30" s="65">
        <f t="shared" si="11"/>
        <v>6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0.89482638888888888</v>
      </c>
      <c r="G31" s="24">
        <f t="shared" si="5"/>
        <v>0.47815972222222219</v>
      </c>
      <c r="H31" s="25">
        <f t="shared" si="6"/>
        <v>41313</v>
      </c>
      <c r="I31" s="81">
        <v>0.98199999999999998</v>
      </c>
      <c r="J31" s="25">
        <f t="shared" si="7"/>
        <v>40569.366000000002</v>
      </c>
      <c r="K31" s="26">
        <f t="shared" si="9"/>
        <v>5</v>
      </c>
      <c r="L31" s="26">
        <f t="shared" si="9"/>
        <v>5</v>
      </c>
      <c r="M31" s="25">
        <f t="shared" si="8"/>
        <v>40569.366000000002</v>
      </c>
      <c r="N31" s="26">
        <f t="shared" si="10"/>
        <v>5</v>
      </c>
      <c r="O31" s="26">
        <f t="shared" si="10"/>
        <v>5</v>
      </c>
      <c r="P31" s="65">
        <f t="shared" si="11"/>
        <v>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6:P8">
    <sortCondition ref="J6:J8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7" sqref="D27"/>
    </sheetView>
  </sheetViews>
  <sheetFormatPr defaultRowHeight="12.75" x14ac:dyDescent="0.2"/>
  <cols>
    <col min="1" max="1" width="9.140625" customWidth="1"/>
    <col min="2" max="2" width="26" customWidth="1"/>
    <col min="3" max="3" width="17.5703125" customWidth="1"/>
    <col min="4" max="4" width="34.28515625" customWidth="1"/>
    <col min="5" max="5" width="7.7109375" style="62" customWidth="1"/>
    <col min="6" max="6" width="7.7109375" customWidth="1"/>
    <col min="7" max="7" width="8.7109375" style="62" customWidth="1"/>
    <col min="8" max="8" width="5.285156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55118110236220474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CAHIT</cp:lastModifiedBy>
  <cp:lastPrinted>2016-09-29T14:58:39Z</cp:lastPrinted>
  <dcterms:created xsi:type="dcterms:W3CDTF">2012-05-31T17:40:57Z</dcterms:created>
  <dcterms:modified xsi:type="dcterms:W3CDTF">2016-10-03T07:37:04Z</dcterms:modified>
</cp:coreProperties>
</file>