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user-data\desktop\"/>
    </mc:Choice>
  </mc:AlternateContent>
  <bookViews>
    <workbookView xWindow="0" yWindow="90" windowWidth="15195" windowHeight="8700" activeTab="5"/>
  </bookViews>
  <sheets>
    <sheet name="yarış 1" sheetId="1" r:id="rId1"/>
    <sheet name="düz 1" sheetId="2" r:id="rId2"/>
    <sheet name="yarış 2" sheetId="3" r:id="rId3"/>
    <sheet name="yarış 3" sheetId="5" r:id="rId4"/>
    <sheet name="günün galibi" sheetId="11" r:id="rId5"/>
    <sheet name="yarış 4" sheetId="10" r:id="rId6"/>
    <sheet name="düz 4" sheetId="9" r:id="rId7"/>
    <sheet name="sonuç" sheetId="7" r:id="rId8"/>
    <sheet name="sonuç düz" sheetId="8" r:id="rId9"/>
  </sheets>
  <calcPr calcId="152511"/>
</workbook>
</file>

<file path=xl/calcChain.xml><?xml version="1.0" encoding="utf-8"?>
<calcChain xmlns="http://schemas.openxmlformats.org/spreadsheetml/2006/main">
  <c r="G10" i="8" l="1"/>
  <c r="G13" i="8"/>
  <c r="G16" i="8"/>
  <c r="G21" i="8"/>
  <c r="G23" i="8"/>
  <c r="G18" i="8"/>
  <c r="G15" i="8"/>
  <c r="G11" i="8"/>
  <c r="G12" i="8"/>
  <c r="G6" i="8"/>
  <c r="G22" i="8"/>
  <c r="G14" i="8"/>
  <c r="G17" i="8"/>
  <c r="G8" i="8"/>
  <c r="G7" i="8"/>
  <c r="G20" i="8"/>
  <c r="G9" i="8"/>
  <c r="G19" i="8"/>
  <c r="H19" i="8" s="1"/>
  <c r="H9" i="8" l="1"/>
  <c r="H20" i="8"/>
  <c r="H8" i="8"/>
  <c r="H14" i="8"/>
  <c r="H6" i="8"/>
  <c r="H11" i="8"/>
  <c r="H18" i="8"/>
  <c r="H21" i="8"/>
  <c r="H13" i="8"/>
  <c r="H7" i="8"/>
  <c r="H17" i="8"/>
  <c r="H22" i="8"/>
  <c r="H12" i="8"/>
  <c r="H15" i="8"/>
  <c r="H23" i="8"/>
  <c r="H16" i="8"/>
  <c r="H10" i="8"/>
  <c r="J22" i="7" l="1"/>
  <c r="J18" i="7"/>
  <c r="J20" i="7"/>
  <c r="J19" i="7"/>
  <c r="J21" i="7"/>
  <c r="H22" i="11"/>
  <c r="H18" i="11"/>
  <c r="H20" i="11"/>
  <c r="H19" i="11"/>
  <c r="H21" i="11"/>
  <c r="G35" i="1"/>
  <c r="H35" i="1" s="1"/>
  <c r="G26" i="1"/>
  <c r="H26" i="1" s="1"/>
  <c r="G31" i="1"/>
  <c r="H31" i="1" s="1"/>
  <c r="G27" i="1"/>
  <c r="H27" i="1" s="1"/>
  <c r="G28" i="1"/>
  <c r="H28" i="1" s="1"/>
  <c r="G30" i="1"/>
  <c r="H30" i="1" s="1"/>
  <c r="G29" i="1"/>
  <c r="H29" i="1" s="1"/>
  <c r="G22" i="1"/>
  <c r="H22" i="1" s="1"/>
  <c r="G18" i="1"/>
  <c r="H18" i="1" s="1"/>
  <c r="G19" i="1"/>
  <c r="H19" i="1" s="1"/>
  <c r="G20" i="1"/>
  <c r="H20" i="1" s="1"/>
  <c r="G21" i="1"/>
  <c r="H21" i="1" s="1"/>
  <c r="G12" i="1"/>
  <c r="H12" i="1" s="1"/>
  <c r="G14" i="1"/>
  <c r="H14" i="1" s="1"/>
  <c r="G13" i="1"/>
  <c r="H13" i="1" s="1"/>
  <c r="G7" i="1"/>
  <c r="H7" i="1" s="1"/>
  <c r="G8" i="1"/>
  <c r="H8" i="1" s="1"/>
  <c r="G6" i="1"/>
  <c r="H6" i="1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1" i="10"/>
  <c r="H21" i="10" s="1"/>
  <c r="G20" i="10"/>
  <c r="H20" i="10" s="1"/>
  <c r="G19" i="10"/>
  <c r="H19" i="10" s="1"/>
  <c r="G18" i="10"/>
  <c r="H18" i="10" s="1"/>
  <c r="G12" i="10"/>
  <c r="H12" i="10" s="1"/>
  <c r="M12" i="10" s="1"/>
  <c r="G7" i="10"/>
  <c r="H7" i="10" s="1"/>
  <c r="G6" i="10"/>
  <c r="H6" i="10" s="1"/>
  <c r="G8" i="10"/>
  <c r="H8" i="10" s="1"/>
  <c r="G35" i="5"/>
  <c r="H35" i="5" s="1"/>
  <c r="G31" i="5"/>
  <c r="H31" i="5" s="1"/>
  <c r="G30" i="5"/>
  <c r="H30" i="5" s="1"/>
  <c r="G28" i="5"/>
  <c r="H28" i="5" s="1"/>
  <c r="G26" i="5"/>
  <c r="H26" i="5" s="1"/>
  <c r="G27" i="5"/>
  <c r="H27" i="5" s="1"/>
  <c r="G29" i="5"/>
  <c r="H29" i="5" s="1"/>
  <c r="G22" i="5"/>
  <c r="H22" i="5" s="1"/>
  <c r="G18" i="5"/>
  <c r="H18" i="5" s="1"/>
  <c r="G20" i="5"/>
  <c r="H20" i="5" s="1"/>
  <c r="G19" i="5"/>
  <c r="H19" i="5" s="1"/>
  <c r="G21" i="5"/>
  <c r="H21" i="5" s="1"/>
  <c r="G13" i="5"/>
  <c r="H13" i="5" s="1"/>
  <c r="G14" i="5"/>
  <c r="H14" i="5" s="1"/>
  <c r="G12" i="5"/>
  <c r="H12" i="5" s="1"/>
  <c r="G8" i="5"/>
  <c r="H8" i="5" s="1"/>
  <c r="G6" i="5"/>
  <c r="H6" i="5" s="1"/>
  <c r="G7" i="5"/>
  <c r="H7" i="5" s="1"/>
  <c r="G35" i="3"/>
  <c r="H35" i="3" s="1"/>
  <c r="G31" i="3"/>
  <c r="H31" i="3" s="1"/>
  <c r="G30" i="3"/>
  <c r="H30" i="3"/>
  <c r="M30" i="3" s="1"/>
  <c r="G29" i="3"/>
  <c r="H29" i="3" s="1"/>
  <c r="G26" i="3"/>
  <c r="H26" i="3" s="1"/>
  <c r="G27" i="3"/>
  <c r="H27" i="3" s="1"/>
  <c r="G28" i="3"/>
  <c r="H28" i="3" s="1"/>
  <c r="G22" i="3"/>
  <c r="H22" i="3" s="1"/>
  <c r="G19" i="3"/>
  <c r="H19" i="3" s="1"/>
  <c r="G21" i="3"/>
  <c r="H21" i="3" s="1"/>
  <c r="G18" i="3"/>
  <c r="H18" i="3" s="1"/>
  <c r="G20" i="3"/>
  <c r="H20" i="3" s="1"/>
  <c r="G12" i="3"/>
  <c r="H12" i="3" s="1"/>
  <c r="G14" i="3"/>
  <c r="H14" i="3" s="1"/>
  <c r="G13" i="3"/>
  <c r="H13" i="3" s="1"/>
  <c r="M13" i="3" s="1"/>
  <c r="G7" i="3"/>
  <c r="H7" i="3" s="1"/>
  <c r="G6" i="3"/>
  <c r="H6" i="3" s="1"/>
  <c r="G8" i="3"/>
  <c r="H8" i="3" s="1"/>
  <c r="F17" i="9"/>
  <c r="G17" i="9" s="1"/>
  <c r="L17" i="9" s="1"/>
  <c r="F20" i="9"/>
  <c r="G20" i="9" s="1"/>
  <c r="L20" i="9" s="1"/>
  <c r="F9" i="9"/>
  <c r="G9" i="9" s="1"/>
  <c r="L9" i="9" s="1"/>
  <c r="F8" i="9"/>
  <c r="G8" i="9" s="1"/>
  <c r="F12" i="9"/>
  <c r="G12" i="9" s="1"/>
  <c r="F11" i="9"/>
  <c r="G11" i="9" s="1"/>
  <c r="L11" i="9" s="1"/>
  <c r="F10" i="9"/>
  <c r="G10" i="9" s="1"/>
  <c r="F19" i="9"/>
  <c r="G19" i="9" s="1"/>
  <c r="I19" i="9" s="1"/>
  <c r="F15" i="9"/>
  <c r="G15" i="9" s="1"/>
  <c r="L15" i="9" s="1"/>
  <c r="F14" i="9"/>
  <c r="G14" i="9" s="1"/>
  <c r="F16" i="9"/>
  <c r="G16" i="9" s="1"/>
  <c r="L16" i="9" s="1"/>
  <c r="F18" i="9"/>
  <c r="G18" i="9" s="1"/>
  <c r="L18" i="9" s="1"/>
  <c r="F13" i="9"/>
  <c r="G13" i="9" s="1"/>
  <c r="L13" i="9" s="1"/>
  <c r="F21" i="9"/>
  <c r="G21" i="9" s="1"/>
  <c r="I21" i="9" s="1"/>
  <c r="F15" i="2"/>
  <c r="G15" i="2" s="1"/>
  <c r="F11" i="2"/>
  <c r="G11" i="2" s="1"/>
  <c r="F23" i="2"/>
  <c r="G23" i="2" s="1"/>
  <c r="F10" i="2"/>
  <c r="G10" i="2" s="1"/>
  <c r="F13" i="2"/>
  <c r="G13" i="2" s="1"/>
  <c r="J13" i="7"/>
  <c r="J14" i="7"/>
  <c r="J12" i="7"/>
  <c r="J28" i="7"/>
  <c r="J29" i="7"/>
  <c r="J26" i="7"/>
  <c r="J31" i="7"/>
  <c r="J27" i="7"/>
  <c r="J30" i="7"/>
  <c r="H35" i="11"/>
  <c r="I35" i="11" s="1"/>
  <c r="H28" i="11"/>
  <c r="H26" i="11"/>
  <c r="H30" i="11"/>
  <c r="H31" i="11"/>
  <c r="H29" i="11"/>
  <c r="H27" i="11"/>
  <c r="H13" i="11"/>
  <c r="H14" i="11"/>
  <c r="H12" i="11"/>
  <c r="H6" i="11"/>
  <c r="H7" i="11"/>
  <c r="H8" i="11"/>
  <c r="J7" i="7"/>
  <c r="J6" i="7"/>
  <c r="J8" i="7"/>
  <c r="F25" i="2"/>
  <c r="G25" i="2" s="1"/>
  <c r="F14" i="2"/>
  <c r="G14" i="2" s="1"/>
  <c r="F20" i="2"/>
  <c r="G20" i="2" s="1"/>
  <c r="F18" i="2"/>
  <c r="G18" i="2" s="1"/>
  <c r="F12" i="2"/>
  <c r="G12" i="2" s="1"/>
  <c r="F16" i="2"/>
  <c r="G16" i="2" s="1"/>
  <c r="F8" i="2"/>
  <c r="G8" i="2" s="1"/>
  <c r="F9" i="2"/>
  <c r="G9" i="2" s="1"/>
  <c r="F22" i="2"/>
  <c r="G22" i="2" s="1"/>
  <c r="F19" i="2"/>
  <c r="G19" i="2" s="1"/>
  <c r="F24" i="2"/>
  <c r="G24" i="2" s="1"/>
  <c r="F21" i="2"/>
  <c r="G21" i="2" s="1"/>
  <c r="F17" i="2"/>
  <c r="G17" i="2" s="1"/>
  <c r="J35" i="7"/>
  <c r="K35" i="7" s="1"/>
  <c r="I11" i="9"/>
  <c r="I7" i="11" l="1"/>
  <c r="I12" i="11"/>
  <c r="I27" i="11"/>
  <c r="K12" i="7"/>
  <c r="K31" i="7"/>
  <c r="I17" i="9"/>
  <c r="I9" i="9"/>
  <c r="K6" i="7"/>
  <c r="I8" i="9"/>
  <c r="L8" i="9"/>
  <c r="L19" i="9"/>
  <c r="J30" i="10"/>
  <c r="M30" i="10"/>
  <c r="M6" i="10"/>
  <c r="J6" i="10"/>
  <c r="I26" i="11"/>
  <c r="I18" i="11"/>
  <c r="I20" i="11"/>
  <c r="I22" i="11"/>
  <c r="I14" i="11"/>
  <c r="I6" i="11"/>
  <c r="I30" i="11"/>
  <c r="I28" i="11"/>
  <c r="I31" i="11"/>
  <c r="K14" i="7"/>
  <c r="K8" i="7"/>
  <c r="M21" i="3"/>
  <c r="J21" i="3"/>
  <c r="J19" i="3"/>
  <c r="M19" i="3"/>
  <c r="I24" i="2"/>
  <c r="L24" i="2"/>
  <c r="I21" i="2"/>
  <c r="L21" i="2"/>
  <c r="M22" i="1"/>
  <c r="J22" i="1"/>
  <c r="J6" i="3"/>
  <c r="M6" i="3"/>
  <c r="J8" i="3"/>
  <c r="M8" i="3"/>
  <c r="J28" i="3"/>
  <c r="M28" i="3"/>
  <c r="J30" i="3"/>
  <c r="M26" i="10"/>
  <c r="J26" i="10"/>
  <c r="J21" i="10"/>
  <c r="M21" i="10"/>
  <c r="L10" i="9"/>
  <c r="I10" i="9"/>
  <c r="I13" i="9"/>
  <c r="L21" i="9"/>
  <c r="L14" i="9"/>
  <c r="I14" i="9"/>
  <c r="I12" i="9"/>
  <c r="L12" i="9"/>
  <c r="I18" i="9"/>
  <c r="I16" i="9"/>
  <c r="I20" i="9"/>
  <c r="I15" i="9"/>
  <c r="M8" i="10"/>
  <c r="J8" i="10"/>
  <c r="J7" i="10"/>
  <c r="M7" i="10"/>
  <c r="N12" i="10"/>
  <c r="J12" i="10"/>
  <c r="M20" i="10"/>
  <c r="J20" i="10"/>
  <c r="J19" i="10"/>
  <c r="M19" i="10"/>
  <c r="M18" i="10"/>
  <c r="N18" i="10" s="1"/>
  <c r="J18" i="10"/>
  <c r="J28" i="10"/>
  <c r="M28" i="10"/>
  <c r="M31" i="10"/>
  <c r="J31" i="10"/>
  <c r="M27" i="10"/>
  <c r="J27" i="10"/>
  <c r="M29" i="10"/>
  <c r="J29" i="10"/>
  <c r="J27" i="5"/>
  <c r="M27" i="5"/>
  <c r="J21" i="5"/>
  <c r="M21" i="5"/>
  <c r="M14" i="5"/>
  <c r="J14" i="5"/>
  <c r="M18" i="3"/>
  <c r="J18" i="3"/>
  <c r="M20" i="3"/>
  <c r="J20" i="3"/>
  <c r="M22" i="3"/>
  <c r="J22" i="3"/>
  <c r="J14" i="3"/>
  <c r="M14" i="3"/>
  <c r="J12" i="3"/>
  <c r="M12" i="3"/>
  <c r="N12" i="3" s="1"/>
  <c r="J13" i="3"/>
  <c r="K13" i="3" s="1"/>
  <c r="J7" i="3"/>
  <c r="M7" i="3"/>
  <c r="N7" i="3" s="1"/>
  <c r="M35" i="3"/>
  <c r="N35" i="3" s="1"/>
  <c r="O35" i="3" s="1"/>
  <c r="P35" i="3" s="1"/>
  <c r="J35" i="3"/>
  <c r="K35" i="3" s="1"/>
  <c r="L35" i="3" s="1"/>
  <c r="J26" i="3"/>
  <c r="M26" i="3"/>
  <c r="M31" i="3"/>
  <c r="J31" i="3"/>
  <c r="M27" i="3"/>
  <c r="J27" i="3"/>
  <c r="J29" i="3"/>
  <c r="M29" i="3"/>
  <c r="J8" i="5"/>
  <c r="M8" i="5"/>
  <c r="M27" i="1"/>
  <c r="J27" i="1"/>
  <c r="J21" i="1"/>
  <c r="M21" i="1"/>
  <c r="J7" i="1"/>
  <c r="M7" i="1"/>
  <c r="I17" i="2"/>
  <c r="L17" i="2"/>
  <c r="I22" i="2"/>
  <c r="L22" i="2"/>
  <c r="L8" i="2"/>
  <c r="I8" i="2"/>
  <c r="L12" i="2"/>
  <c r="I12" i="2"/>
  <c r="L20" i="2"/>
  <c r="I20" i="2"/>
  <c r="L25" i="2"/>
  <c r="I25" i="2"/>
  <c r="I10" i="2"/>
  <c r="L10" i="2"/>
  <c r="I11" i="2"/>
  <c r="L11" i="2"/>
  <c r="I19" i="2"/>
  <c r="L19" i="2"/>
  <c r="L9" i="2"/>
  <c r="I9" i="2"/>
  <c r="L16" i="2"/>
  <c r="I16" i="2"/>
  <c r="L18" i="2"/>
  <c r="I18" i="2"/>
  <c r="L14" i="2"/>
  <c r="I14" i="2"/>
  <c r="L13" i="2"/>
  <c r="I13" i="2"/>
  <c r="L23" i="2"/>
  <c r="I23" i="2"/>
  <c r="L15" i="2"/>
  <c r="I15" i="2"/>
  <c r="J35" i="1"/>
  <c r="K35" i="1" s="1"/>
  <c r="L35" i="1" s="1"/>
  <c r="M35" i="1"/>
  <c r="N35" i="1" s="1"/>
  <c r="O35" i="1" s="1"/>
  <c r="P35" i="1" s="1"/>
  <c r="J28" i="1"/>
  <c r="M28" i="1"/>
  <c r="J30" i="1"/>
  <c r="M30" i="1"/>
  <c r="J31" i="1"/>
  <c r="M31" i="1"/>
  <c r="M29" i="1"/>
  <c r="J29" i="1"/>
  <c r="M26" i="1"/>
  <c r="J26" i="1"/>
  <c r="J19" i="1"/>
  <c r="M19" i="1"/>
  <c r="J20" i="1"/>
  <c r="M20" i="1"/>
  <c r="J18" i="1"/>
  <c r="M18" i="1"/>
  <c r="M13" i="1"/>
  <c r="J13" i="1"/>
  <c r="J12" i="1"/>
  <c r="M12" i="1"/>
  <c r="M14" i="1"/>
  <c r="J14" i="1"/>
  <c r="J6" i="1"/>
  <c r="M6" i="1"/>
  <c r="J8" i="1"/>
  <c r="K8" i="1" s="1"/>
  <c r="M8" i="1"/>
  <c r="N8" i="1" s="1"/>
  <c r="K7" i="1"/>
  <c r="M22" i="5"/>
  <c r="J22" i="5"/>
  <c r="J31" i="5"/>
  <c r="M31" i="5"/>
  <c r="M35" i="5"/>
  <c r="N35" i="5" s="1"/>
  <c r="O35" i="5" s="1"/>
  <c r="P35" i="5" s="1"/>
  <c r="J35" i="5"/>
  <c r="K35" i="5" s="1"/>
  <c r="L35" i="5" s="1"/>
  <c r="M26" i="5"/>
  <c r="J26" i="5"/>
  <c r="J30" i="5"/>
  <c r="M30" i="5"/>
  <c r="J29" i="5"/>
  <c r="M29" i="5"/>
  <c r="M28" i="5"/>
  <c r="J28" i="5"/>
  <c r="J18" i="5"/>
  <c r="M18" i="5"/>
  <c r="M20" i="5"/>
  <c r="J20" i="5"/>
  <c r="J19" i="5"/>
  <c r="M19" i="5"/>
  <c r="J12" i="5"/>
  <c r="M12" i="5"/>
  <c r="J13" i="5"/>
  <c r="M13" i="5"/>
  <c r="M7" i="5"/>
  <c r="J7" i="5"/>
  <c r="J6" i="5"/>
  <c r="M6" i="5"/>
  <c r="K19" i="7"/>
  <c r="K18" i="7"/>
  <c r="K20" i="7"/>
  <c r="K22" i="7"/>
  <c r="K21" i="7"/>
  <c r="K13" i="7"/>
  <c r="K7" i="7"/>
  <c r="K28" i="7"/>
  <c r="K26" i="7"/>
  <c r="K27" i="7"/>
  <c r="K30" i="7"/>
  <c r="K29" i="7"/>
  <c r="N14" i="1" l="1"/>
  <c r="K18" i="1"/>
  <c r="K31" i="1"/>
  <c r="K22" i="3"/>
  <c r="M9" i="9"/>
  <c r="N29" i="10"/>
  <c r="J19" i="9"/>
  <c r="J20" i="9"/>
  <c r="N18" i="1"/>
  <c r="K13" i="5"/>
  <c r="K6" i="5"/>
  <c r="N7" i="5"/>
  <c r="N22" i="3"/>
  <c r="N19" i="3"/>
  <c r="N30" i="3"/>
  <c r="K29" i="3"/>
  <c r="K12" i="1"/>
  <c r="N6" i="3"/>
  <c r="K7" i="3"/>
  <c r="K31" i="10"/>
  <c r="K20" i="10"/>
  <c r="K7" i="10"/>
  <c r="N8" i="10"/>
  <c r="J8" i="9"/>
  <c r="J12" i="9"/>
  <c r="J9" i="9"/>
  <c r="M14" i="9"/>
  <c r="M20" i="9"/>
  <c r="M15" i="9"/>
  <c r="M17" i="9"/>
  <c r="M11" i="9"/>
  <c r="M13" i="9"/>
  <c r="M8" i="9"/>
  <c r="M18" i="9"/>
  <c r="M21" i="9"/>
  <c r="J15" i="9"/>
  <c r="J16" i="9"/>
  <c r="J18" i="9"/>
  <c r="J21" i="9"/>
  <c r="J11" i="9"/>
  <c r="J17" i="9"/>
  <c r="M12" i="9"/>
  <c r="M16" i="9"/>
  <c r="J13" i="9"/>
  <c r="J14" i="9"/>
  <c r="J10" i="9"/>
  <c r="M10" i="9"/>
  <c r="M19" i="9"/>
  <c r="K6" i="10"/>
  <c r="N7" i="10"/>
  <c r="N6" i="10"/>
  <c r="K8" i="10"/>
  <c r="K12" i="10"/>
  <c r="P14" i="10"/>
  <c r="N19" i="10"/>
  <c r="N21" i="10"/>
  <c r="K18" i="10"/>
  <c r="K21" i="10"/>
  <c r="K19" i="10"/>
  <c r="N20" i="10"/>
  <c r="N27" i="10"/>
  <c r="N26" i="10"/>
  <c r="K30" i="10"/>
  <c r="K28" i="10"/>
  <c r="K29" i="10"/>
  <c r="K27" i="10"/>
  <c r="N30" i="10"/>
  <c r="K26" i="10"/>
  <c r="N31" i="10"/>
  <c r="N28" i="10"/>
  <c r="N12" i="5"/>
  <c r="K19" i="3"/>
  <c r="K20" i="3"/>
  <c r="K21" i="3"/>
  <c r="K18" i="3"/>
  <c r="N21" i="3"/>
  <c r="N20" i="3"/>
  <c r="N18" i="3"/>
  <c r="N14" i="3"/>
  <c r="N13" i="3"/>
  <c r="K12" i="3"/>
  <c r="K14" i="3"/>
  <c r="K8" i="3"/>
  <c r="K6" i="3"/>
  <c r="N8" i="3"/>
  <c r="N27" i="3"/>
  <c r="N28" i="3"/>
  <c r="K30" i="3"/>
  <c r="N31" i="3"/>
  <c r="K26" i="3"/>
  <c r="N29" i="3"/>
  <c r="K27" i="3"/>
  <c r="K28" i="3"/>
  <c r="K31" i="3"/>
  <c r="N26" i="3"/>
  <c r="J15" i="2"/>
  <c r="M19" i="2"/>
  <c r="N26" i="1"/>
  <c r="K22" i="1"/>
  <c r="K21" i="1"/>
  <c r="J23" i="2"/>
  <c r="J13" i="2"/>
  <c r="J14" i="2"/>
  <c r="J18" i="2"/>
  <c r="J16" i="2"/>
  <c r="J9" i="2"/>
  <c r="M11" i="2"/>
  <c r="M10" i="2"/>
  <c r="J25" i="2"/>
  <c r="J20" i="2"/>
  <c r="J12" i="2"/>
  <c r="J8" i="2"/>
  <c r="M22" i="2"/>
  <c r="M17" i="2"/>
  <c r="M24" i="2"/>
  <c r="M21" i="2"/>
  <c r="M15" i="2"/>
  <c r="M23" i="2"/>
  <c r="M13" i="2"/>
  <c r="M14" i="2"/>
  <c r="M18" i="2"/>
  <c r="M16" i="2"/>
  <c r="M9" i="2"/>
  <c r="J19" i="2"/>
  <c r="J11" i="2"/>
  <c r="J10" i="2"/>
  <c r="M25" i="2"/>
  <c r="M20" i="2"/>
  <c r="M12" i="2"/>
  <c r="M8" i="2"/>
  <c r="J22" i="2"/>
  <c r="J17" i="2"/>
  <c r="J24" i="2"/>
  <c r="J21" i="2"/>
  <c r="N29" i="1"/>
  <c r="N30" i="1"/>
  <c r="K27" i="1"/>
  <c r="K28" i="1"/>
  <c r="K26" i="1"/>
  <c r="K29" i="1"/>
  <c r="N31" i="1"/>
  <c r="N27" i="1"/>
  <c r="K30" i="1"/>
  <c r="N28" i="1"/>
  <c r="N20" i="1"/>
  <c r="N21" i="1"/>
  <c r="N19" i="1"/>
  <c r="K20" i="1"/>
  <c r="N22" i="1"/>
  <c r="K19" i="1"/>
  <c r="N13" i="1"/>
  <c r="K14" i="1"/>
  <c r="N12" i="1"/>
  <c r="O12" i="1" s="1"/>
  <c r="P12" i="1" s="1"/>
  <c r="K13" i="1"/>
  <c r="L13" i="1" s="1"/>
  <c r="K6" i="1"/>
  <c r="L6" i="1" s="1"/>
  <c r="N6" i="1"/>
  <c r="N7" i="1"/>
  <c r="K18" i="5"/>
  <c r="K28" i="5"/>
  <c r="N27" i="5"/>
  <c r="N31" i="5"/>
  <c r="N29" i="5"/>
  <c r="N30" i="5"/>
  <c r="K26" i="5"/>
  <c r="K27" i="5"/>
  <c r="N28" i="5"/>
  <c r="K31" i="5"/>
  <c r="K29" i="5"/>
  <c r="K30" i="5"/>
  <c r="N26" i="5"/>
  <c r="N21" i="5"/>
  <c r="N19" i="5"/>
  <c r="N22" i="5"/>
  <c r="N20" i="5"/>
  <c r="K21" i="5"/>
  <c r="K19" i="5"/>
  <c r="K20" i="5"/>
  <c r="N18" i="5"/>
  <c r="K22" i="5"/>
  <c r="K14" i="5"/>
  <c r="N13" i="5"/>
  <c r="N14" i="5"/>
  <c r="K12" i="5"/>
  <c r="K8" i="5"/>
  <c r="N6" i="5"/>
  <c r="N8" i="5"/>
  <c r="O8" i="5" s="1"/>
  <c r="P8" i="5" s="1"/>
  <c r="K7" i="5"/>
  <c r="O31" i="5" l="1"/>
  <c r="O31" i="1"/>
  <c r="O8" i="3"/>
  <c r="P8" i="3" s="1"/>
  <c r="N19" i="9"/>
  <c r="O19" i="9" s="1"/>
  <c r="K10" i="9"/>
  <c r="O31" i="10"/>
  <c r="P31" i="10" s="1"/>
  <c r="L19" i="10"/>
  <c r="L8" i="10"/>
  <c r="L30" i="5"/>
  <c r="O20" i="3"/>
  <c r="P20" i="3" s="1"/>
  <c r="L18" i="3"/>
  <c r="O26" i="3"/>
  <c r="P26" i="3" s="1"/>
  <c r="O13" i="3"/>
  <c r="P13" i="3" s="1"/>
  <c r="L6" i="3"/>
  <c r="O6" i="3"/>
  <c r="P6" i="3" s="1"/>
  <c r="L12" i="3"/>
  <c r="L31" i="3"/>
  <c r="L12" i="5"/>
  <c r="L7" i="5"/>
  <c r="O30" i="5"/>
  <c r="P30" i="5" s="1"/>
  <c r="L29" i="10"/>
  <c r="O20" i="10"/>
  <c r="P20" i="10" s="1"/>
  <c r="O12" i="10"/>
  <c r="P12" i="10" s="1"/>
  <c r="L7" i="10"/>
  <c r="O6" i="10"/>
  <c r="P6" i="10" s="1"/>
  <c r="K13" i="9"/>
  <c r="K17" i="9"/>
  <c r="K11" i="9"/>
  <c r="K18" i="9"/>
  <c r="K15" i="9"/>
  <c r="N18" i="9"/>
  <c r="O18" i="9" s="1"/>
  <c r="N13" i="9"/>
  <c r="O13" i="9" s="1"/>
  <c r="N11" i="9"/>
  <c r="O11" i="9" s="1"/>
  <c r="N15" i="9"/>
  <c r="O15" i="9" s="1"/>
  <c r="N14" i="9"/>
  <c r="O14" i="9" s="1"/>
  <c r="K12" i="9"/>
  <c r="K8" i="9"/>
  <c r="K20" i="9"/>
  <c r="K19" i="9"/>
  <c r="N10" i="9"/>
  <c r="O10" i="9" s="1"/>
  <c r="K14" i="9"/>
  <c r="N16" i="9"/>
  <c r="O16" i="9" s="1"/>
  <c r="N12" i="9"/>
  <c r="O12" i="9" s="1"/>
  <c r="K21" i="9"/>
  <c r="K16" i="9"/>
  <c r="N21" i="9"/>
  <c r="O21" i="9" s="1"/>
  <c r="N8" i="9"/>
  <c r="O8" i="9" s="1"/>
  <c r="O23" i="9"/>
  <c r="N17" i="9"/>
  <c r="O17" i="9" s="1"/>
  <c r="N20" i="9"/>
  <c r="O20" i="9" s="1"/>
  <c r="K9" i="9"/>
  <c r="O24" i="9"/>
  <c r="O25" i="9"/>
  <c r="O22" i="9"/>
  <c r="N9" i="9"/>
  <c r="O9" i="9" s="1"/>
  <c r="O8" i="10"/>
  <c r="P8" i="10" s="1"/>
  <c r="O7" i="10"/>
  <c r="P7" i="10" s="1"/>
  <c r="L6" i="10"/>
  <c r="L12" i="10"/>
  <c r="P13" i="10"/>
  <c r="L21" i="10"/>
  <c r="L18" i="10"/>
  <c r="L20" i="10"/>
  <c r="P22" i="10"/>
  <c r="O21" i="10"/>
  <c r="P21" i="10" s="1"/>
  <c r="O19" i="10"/>
  <c r="P19" i="10" s="1"/>
  <c r="O18" i="10"/>
  <c r="P18" i="10" s="1"/>
  <c r="O30" i="10"/>
  <c r="P30" i="10" s="1"/>
  <c r="L30" i="10"/>
  <c r="O26" i="10"/>
  <c r="P26" i="10" s="1"/>
  <c r="O29" i="10"/>
  <c r="P29" i="10" s="1"/>
  <c r="O28" i="10"/>
  <c r="P28" i="10" s="1"/>
  <c r="L26" i="10"/>
  <c r="L27" i="10"/>
  <c r="L28" i="10"/>
  <c r="L31" i="10"/>
  <c r="O27" i="10"/>
  <c r="P27" i="10" s="1"/>
  <c r="O18" i="5"/>
  <c r="P18" i="5" s="1"/>
  <c r="L19" i="5"/>
  <c r="O14" i="5"/>
  <c r="P14" i="5" s="1"/>
  <c r="O22" i="3"/>
  <c r="P22" i="3" s="1"/>
  <c r="L20" i="3"/>
  <c r="L22" i="3"/>
  <c r="O18" i="3"/>
  <c r="P18" i="3" s="1"/>
  <c r="O21" i="3"/>
  <c r="P21" i="3" s="1"/>
  <c r="O19" i="3"/>
  <c r="P19" i="3" s="1"/>
  <c r="L21" i="3"/>
  <c r="L19" i="3"/>
  <c r="O12" i="3"/>
  <c r="P12" i="3" s="1"/>
  <c r="L14" i="3"/>
  <c r="L13" i="3"/>
  <c r="O14" i="3"/>
  <c r="P14" i="3" s="1"/>
  <c r="L7" i="3"/>
  <c r="O7" i="3"/>
  <c r="P7" i="3" s="1"/>
  <c r="L8" i="3"/>
  <c r="L28" i="3"/>
  <c r="O29" i="3"/>
  <c r="P29" i="3" s="1"/>
  <c r="O31" i="3"/>
  <c r="P31" i="3" s="1"/>
  <c r="O28" i="3"/>
  <c r="P28" i="3" s="1"/>
  <c r="L29" i="3"/>
  <c r="L27" i="3"/>
  <c r="L26" i="3"/>
  <c r="L30" i="3"/>
  <c r="O27" i="3"/>
  <c r="P27" i="3" s="1"/>
  <c r="O30" i="3"/>
  <c r="P30" i="3" s="1"/>
  <c r="L6" i="5"/>
  <c r="K24" i="2"/>
  <c r="N12" i="2"/>
  <c r="O12" i="2" s="1"/>
  <c r="L30" i="1"/>
  <c r="P31" i="1"/>
  <c r="L19" i="1"/>
  <c r="L18" i="1"/>
  <c r="O22" i="1"/>
  <c r="P22" i="1" s="1"/>
  <c r="O6" i="1"/>
  <c r="P6" i="1" s="1"/>
  <c r="K22" i="2"/>
  <c r="N25" i="2"/>
  <c r="O25" i="2" s="1"/>
  <c r="N9" i="2"/>
  <c r="O9" i="2" s="1"/>
  <c r="N13" i="2"/>
  <c r="O13" i="2" s="1"/>
  <c r="K21" i="2"/>
  <c r="K17" i="2"/>
  <c r="N8" i="2"/>
  <c r="O8" i="2" s="1"/>
  <c r="N20" i="2"/>
  <c r="O20" i="2" s="1"/>
  <c r="K10" i="2"/>
  <c r="K19" i="2"/>
  <c r="N16" i="2"/>
  <c r="O16" i="2" s="1"/>
  <c r="N14" i="2"/>
  <c r="O14" i="2" s="1"/>
  <c r="N23" i="2"/>
  <c r="O23" i="2" s="1"/>
  <c r="N21" i="2"/>
  <c r="O21" i="2" s="1"/>
  <c r="N17" i="2"/>
  <c r="O17" i="2" s="1"/>
  <c r="K8" i="2"/>
  <c r="K20" i="2"/>
  <c r="N10" i="2"/>
  <c r="O10" i="2" s="1"/>
  <c r="N19" i="2"/>
  <c r="O19" i="2" s="1"/>
  <c r="K16" i="2"/>
  <c r="K14" i="2"/>
  <c r="K23" i="2"/>
  <c r="K11" i="2"/>
  <c r="N18" i="2"/>
  <c r="O18" i="2" s="1"/>
  <c r="N15" i="2"/>
  <c r="O15" i="2" s="1"/>
  <c r="N24" i="2"/>
  <c r="O24" i="2" s="1"/>
  <c r="N22" i="2"/>
  <c r="O22" i="2" s="1"/>
  <c r="K12" i="2"/>
  <c r="K25" i="2"/>
  <c r="N11" i="2"/>
  <c r="O11" i="2" s="1"/>
  <c r="K9" i="2"/>
  <c r="K18" i="2"/>
  <c r="K13" i="2"/>
  <c r="K15" i="2"/>
  <c r="L26" i="1"/>
  <c r="L27" i="1"/>
  <c r="L31" i="1"/>
  <c r="O26" i="1"/>
  <c r="P26" i="1" s="1"/>
  <c r="O28" i="1"/>
  <c r="P28" i="1" s="1"/>
  <c r="O27" i="1"/>
  <c r="P27" i="1" s="1"/>
  <c r="L29" i="1"/>
  <c r="L28" i="1"/>
  <c r="O30" i="1"/>
  <c r="P30" i="1" s="1"/>
  <c r="O29" i="1"/>
  <c r="P29" i="1" s="1"/>
  <c r="O19" i="1"/>
  <c r="P19" i="1" s="1"/>
  <c r="O21" i="1"/>
  <c r="P21" i="1" s="1"/>
  <c r="O18" i="1"/>
  <c r="P18" i="1" s="1"/>
  <c r="L20" i="1"/>
  <c r="L22" i="1"/>
  <c r="L21" i="1"/>
  <c r="O20" i="1"/>
  <c r="P20" i="1" s="1"/>
  <c r="O13" i="1"/>
  <c r="P13" i="1" s="1"/>
  <c r="O14" i="1"/>
  <c r="P14" i="1" s="1"/>
  <c r="L14" i="1"/>
  <c r="L12" i="1"/>
  <c r="L7" i="1"/>
  <c r="O7" i="1"/>
  <c r="P7" i="1" s="1"/>
  <c r="O8" i="1"/>
  <c r="P8" i="1" s="1"/>
  <c r="L8" i="1"/>
  <c r="L31" i="5"/>
  <c r="L27" i="5"/>
  <c r="P31" i="5"/>
  <c r="L28" i="5"/>
  <c r="O26" i="5"/>
  <c r="P26" i="5" s="1"/>
  <c r="L29" i="5"/>
  <c r="O28" i="5"/>
  <c r="P28" i="5" s="1"/>
  <c r="L26" i="5"/>
  <c r="O29" i="5"/>
  <c r="P29" i="5" s="1"/>
  <c r="O27" i="5"/>
  <c r="P27" i="5" s="1"/>
  <c r="L18" i="5"/>
  <c r="O22" i="5"/>
  <c r="P22" i="5" s="1"/>
  <c r="O21" i="5"/>
  <c r="P21" i="5" s="1"/>
  <c r="L22" i="5"/>
  <c r="L20" i="5"/>
  <c r="L21" i="5"/>
  <c r="O20" i="5"/>
  <c r="P20" i="5" s="1"/>
  <c r="O19" i="5"/>
  <c r="P19" i="5" s="1"/>
  <c r="O13" i="5"/>
  <c r="P13" i="5" s="1"/>
  <c r="O12" i="5"/>
  <c r="P12" i="5" s="1"/>
  <c r="L14" i="5"/>
  <c r="L13" i="5"/>
  <c r="O7" i="5"/>
  <c r="P7" i="5" s="1"/>
  <c r="O6" i="5"/>
  <c r="P6" i="5" s="1"/>
  <c r="L8" i="5"/>
</calcChain>
</file>

<file path=xl/sharedStrings.xml><?xml version="1.0" encoding="utf-8"?>
<sst xmlns="http://schemas.openxmlformats.org/spreadsheetml/2006/main" count="1204" uniqueCount="98">
  <si>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</si>
  <si>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</si>
  <si>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</si>
  <si>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</si>
  <si>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</si>
  <si>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</si>
  <si>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</si>
  <si>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</si>
  <si>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</si>
  <si>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</si>
  <si>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</si>
  <si>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</si>
  <si>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</si>
  <si>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</si>
  <si>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</si>
  <si>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</si>
  <si>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FARR 40</t>
  </si>
  <si>
    <t>PROTOTYPE</t>
  </si>
  <si>
    <t>MAT 1010</t>
  </si>
  <si>
    <t>FIRST 34.7</t>
  </si>
  <si>
    <t>YARIŞ KOMİTESİ BAŞKANI</t>
  </si>
  <si>
    <t>YARIŞ 1 (DÜZELTİLMİŞ ZAMAN)</t>
  </si>
  <si>
    <t>YARIŞ 1</t>
  </si>
  <si>
    <t>YARIŞ 2</t>
  </si>
  <si>
    <t>YARIŞ 3</t>
  </si>
  <si>
    <t>TOPLAM</t>
  </si>
  <si>
    <t>YARIŞ SEKRETERLİĞİ:</t>
  </si>
  <si>
    <t>YARIŞ</t>
  </si>
  <si>
    <t>PUANI</t>
  </si>
  <si>
    <t>A 35</t>
  </si>
  <si>
    <t>AHMET EKER</t>
  </si>
  <si>
    <t>YARIŞ 4</t>
  </si>
  <si>
    <t>YARIŞ 4 (DÜZELTİLMİŞ ZAMAN)</t>
  </si>
  <si>
    <t>IRC 0 (BORDO) - TCC 1,140 ve üzeri</t>
  </si>
  <si>
    <t>IRC I (SARI) - TCC 1,139 - 1,070 arası</t>
  </si>
  <si>
    <t>IRC II (YEŞİL) - TCC 1,069 - 1,020 arası</t>
  </si>
  <si>
    <t>IRC III (LACİVERT) - TCC 1,019 - 0,980 arası</t>
  </si>
  <si>
    <t>IRC IV (TURUNCU) -[TCC 0,979 ve altı</t>
  </si>
  <si>
    <t>TAYK - BYK OLTAYK / BURSA YELKEN KULÜBÜ OLYMPOS REGATTA YMPOS REGATTA</t>
  </si>
  <si>
    <t>30 EYLÜL - 01 EKİM 2016</t>
  </si>
  <si>
    <t>IRC 0 - IRC I - IRC II - IRC III - IRC IV</t>
  </si>
  <si>
    <t xml:space="preserve">ORIENT EXPRESS VI </t>
  </si>
  <si>
    <t>BORUSAN RACING ÇILGIN SİGMA</t>
  </si>
  <si>
    <t xml:space="preserve">FORD OTOSAN - FENERBAHÇE 2 </t>
  </si>
  <si>
    <t>FARR 55</t>
  </si>
  <si>
    <t>BÜLENT ATABAY</t>
  </si>
  <si>
    <t>BÜLENT DEMİRCİOĞLU - UĞUR TARIK GÜL</t>
  </si>
  <si>
    <t>FENERBAHÇE SPOR KULÜBÜ / OĞUZ AYAN</t>
  </si>
  <si>
    <t>TURKCELL - FENERBAHÇE 1</t>
  </si>
  <si>
    <t>FENERBAHÇE SPOR KULÜBÜ / EREN ÖZDAL</t>
  </si>
  <si>
    <t>ACADIA 5</t>
  </si>
  <si>
    <t>FARR 280</t>
  </si>
  <si>
    <t>VEDAT TEZMAN</t>
  </si>
  <si>
    <t>PUPA FIFTY FIFTY</t>
  </si>
  <si>
    <t>FIRST 40.7</t>
  </si>
  <si>
    <t>CENK TEKKAYA</t>
  </si>
  <si>
    <t>BURGAN BANK EXTREME</t>
  </si>
  <si>
    <t>ARÇELİK ALİZE</t>
  </si>
  <si>
    <t>SİNAN SÜMER</t>
  </si>
  <si>
    <t>LOGO</t>
  </si>
  <si>
    <t>TUĞRUL TEKBULUT / SERDAR ÖNER</t>
  </si>
  <si>
    <t>EKER YAYIK AYRAN</t>
  </si>
  <si>
    <t>BOND</t>
  </si>
  <si>
    <t>SERHAT DOMANİÇ</t>
  </si>
  <si>
    <t>PEGASUS HEDEF YELKEN</t>
  </si>
  <si>
    <t>ILC 30</t>
  </si>
  <si>
    <t>HEDEF YELKEN / YİĞİT EROĞLU</t>
  </si>
  <si>
    <t>HERTZ ELECTRON</t>
  </si>
  <si>
    <t>TÜPRAŞ ALİZE</t>
  </si>
  <si>
    <t>SİNAN SÜMER / ANIL BERK BAKİ</t>
  </si>
  <si>
    <t>UNIQ2GO_HANGOVER</t>
  </si>
  <si>
    <t>M. GENCO SİNDEL</t>
  </si>
  <si>
    <t>PFIZER HEDEF YELKEN</t>
  </si>
  <si>
    <t>CORBY 29</t>
  </si>
  <si>
    <t xml:space="preserve">HEDEF YELKEN </t>
  </si>
  <si>
    <t>HAPPYHOUR CENOA DÖNENCE</t>
  </si>
  <si>
    <t>MAT 10 MK2</t>
  </si>
  <si>
    <t>ÖZGÜR İNAM / ERMAN AYVAZ</t>
  </si>
  <si>
    <t>IBS - 40 PLUS</t>
  </si>
  <si>
    <t>POGO 8.50</t>
  </si>
  <si>
    <t>40 PLUS SAILING / MEHMET AKIN TELATAR</t>
  </si>
  <si>
    <t>01 EKİM 2016</t>
  </si>
  <si>
    <t>30 EYLÜL - 02 EKİM 2016</t>
  </si>
  <si>
    <t>YARIŞ 2 - 01 EKİM 2016</t>
  </si>
  <si>
    <t>YARIŞ 3 - 01 EKİM 2016</t>
  </si>
  <si>
    <t>YARIŞ 4 - 02 EKİM 2016</t>
  </si>
  <si>
    <t>02 EKİM 2016</t>
  </si>
  <si>
    <t>YARIŞ 1 (30 EYLÜL - 01 EKİM 2016)</t>
  </si>
  <si>
    <t>FTF (First to Finish)  özel ödülü kazanan tekne: ORIENT EXPRESS VI</t>
  </si>
  <si>
    <t>01 EKİM 2016, Saat: 10:00</t>
  </si>
  <si>
    <t>01 EKİM 2016, Saat: 18:40</t>
  </si>
  <si>
    <t>01 EKİM 2016, Saat: 18:35</t>
  </si>
  <si>
    <t xml:space="preserve">                   30 EYLÜL - 02 EKİM 2016</t>
  </si>
  <si>
    <t>DNF</t>
  </si>
  <si>
    <t>CENK TEKKAYA / CEM GÖZEN</t>
  </si>
  <si>
    <t>CENK TEKKAYA / EDİZ TÜRKOĞLU</t>
  </si>
  <si>
    <t>02 EKİM 2016, Saat: 23:00</t>
  </si>
  <si>
    <t xml:space="preserve">02 EKİM 2016, Saat: 23:00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</si>
</sst>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"/>
    <numFmt numFmtId="165" formatCode="0.0000"/>
    <numFmt numFmtId="166" formatCode="0.0"/>
    <numFmt numFmtId="167" formatCode="0.000"/>
    <numFmt numFmtId="168" formatCode="hh:mm;@"/>
  </numFmts>
  <fonts count="27" x14ac:knownFonts="1">
    <font>
      <sz val="10"/>
      <name val="Arial"/>
      <charset val="162"/>
    </font>
    <font>
      <sz val="10"/>
      <name val="Arial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sz val="11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b/>
      <sz val="9"/>
      <name val="Arial Tur"/>
      <charset val="162"/>
    </font>
    <font>
      <sz val="8"/>
      <name val="Arial Tur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8"/>
      <name val="Arial Tur"/>
      <charset val="162"/>
    </font>
    <font>
      <sz val="8"/>
      <name val="Arial"/>
      <family val="2"/>
    </font>
    <font>
      <b/>
      <sz val="10"/>
      <color indexed="8"/>
      <name val="Arial Tur"/>
      <family val="2"/>
      <charset val="162"/>
    </font>
    <font>
      <sz val="12"/>
      <name val="Arial"/>
      <family val="2"/>
    </font>
    <font>
      <sz val="8"/>
      <name val="Arial"/>
      <family val="2"/>
      <charset val="162"/>
    </font>
    <font>
      <sz val="8"/>
      <name val="Arial"/>
      <charset val="162"/>
    </font>
    <font>
      <sz val="9"/>
      <name val="Arial Tur"/>
      <charset val="162"/>
    </font>
    <font>
      <sz val="10"/>
      <name val="Arial Tur"/>
      <charset val="162"/>
    </font>
    <font>
      <b/>
      <sz val="9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 Tur"/>
      <family val="2"/>
      <charset val="16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2" fillId="0" borderId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6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21" fontId="8" fillId="0" borderId="6" xfId="0" applyNumberFormat="1" applyFont="1" applyBorder="1" applyAlignment="1" applyProtection="1">
      <alignment horizontal="center"/>
      <protection locked="0"/>
    </xf>
    <xf numFmtId="21" fontId="8" fillId="0" borderId="6" xfId="0" applyNumberFormat="1" applyFont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/>
    <xf numFmtId="1" fontId="8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/>
    <xf numFmtId="2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0" fontId="1" fillId="0" borderId="0" xfId="0" applyFont="1"/>
    <xf numFmtId="166" fontId="4" fillId="0" borderId="0" xfId="0" applyNumberFormat="1" applyFont="1" applyBorder="1"/>
    <xf numFmtId="166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/>
    <xf numFmtId="0" fontId="14" fillId="0" borderId="0" xfId="0" applyFont="1"/>
    <xf numFmtId="0" fontId="15" fillId="0" borderId="0" xfId="0" applyFont="1" applyFill="1" applyBorder="1" applyAlignment="1">
      <alignment vertical="center"/>
    </xf>
    <xf numFmtId="1" fontId="8" fillId="0" borderId="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2" fontId="0" fillId="0" borderId="0" xfId="0" applyNumberFormat="1"/>
    <xf numFmtId="2" fontId="10" fillId="0" borderId="1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167" fontId="9" fillId="0" borderId="8" xfId="1" applyNumberFormat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7" fontId="21" fillId="0" borderId="8" xfId="1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7" fontId="8" fillId="0" borderId="0" xfId="0" applyNumberFormat="1" applyFont="1" applyBorder="1"/>
    <xf numFmtId="167" fontId="4" fillId="0" borderId="0" xfId="0" applyNumberFormat="1" applyFont="1"/>
    <xf numFmtId="167" fontId="0" fillId="0" borderId="0" xfId="0" applyNumberFormat="1"/>
    <xf numFmtId="167" fontId="21" fillId="0" borderId="3" xfId="1" applyNumberFormat="1" applyFont="1" applyFill="1" applyBorder="1" applyAlignment="1">
      <alignment horizontal="center"/>
    </xf>
    <xf numFmtId="0" fontId="12" fillId="0" borderId="0" xfId="0" applyFont="1"/>
    <xf numFmtId="2" fontId="11" fillId="0" borderId="0" xfId="0" applyNumberFormat="1" applyFont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7" fillId="0" borderId="0" xfId="0" applyNumberFormat="1" applyFont="1" applyBorder="1"/>
    <xf numFmtId="2" fontId="12" fillId="0" borderId="0" xfId="0" applyNumberFormat="1" applyFont="1"/>
    <xf numFmtId="2" fontId="4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8" fillId="0" borderId="6" xfId="0" applyNumberFormat="1" applyFont="1" applyBorder="1" applyAlignment="1" applyProtection="1">
      <alignment horizontal="center"/>
    </xf>
    <xf numFmtId="168" fontId="7" fillId="0" borderId="0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1" fontId="8" fillId="0" borderId="0" xfId="0" applyNumberFormat="1" applyFont="1" applyBorder="1" applyAlignment="1" applyProtection="1">
      <alignment horizontal="center"/>
      <protection locked="0"/>
    </xf>
    <xf numFmtId="21" fontId="8" fillId="0" borderId="0" xfId="0" applyNumberFormat="1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167" fontId="21" fillId="0" borderId="0" xfId="1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24" fillId="0" borderId="0" xfId="0" applyFont="1"/>
    <xf numFmtId="2" fontId="21" fillId="0" borderId="0" xfId="0" applyNumberFormat="1" applyFont="1" applyBorder="1" applyAlignment="1" applyProtection="1">
      <alignment horizontal="center"/>
      <protection locked="0"/>
    </xf>
    <xf numFmtId="2" fontId="21" fillId="0" borderId="6" xfId="0" applyNumberFormat="1" applyFont="1" applyBorder="1" applyAlignment="1">
      <alignment horizontal="center"/>
    </xf>
    <xf numFmtId="2" fontId="25" fillId="0" borderId="0" xfId="0" applyNumberFormat="1" applyFont="1" applyBorder="1"/>
    <xf numFmtId="2" fontId="26" fillId="0" borderId="0" xfId="0" applyNumberFormat="1" applyFont="1"/>
    <xf numFmtId="2" fontId="23" fillId="0" borderId="0" xfId="0" applyNumberFormat="1" applyFont="1"/>
    <xf numFmtId="2" fontId="21" fillId="0" borderId="6" xfId="0" applyNumberFormat="1" applyFont="1" applyBorder="1" applyAlignment="1" applyProtection="1">
      <alignment horizontal="center"/>
    </xf>
    <xf numFmtId="2" fontId="2" fillId="0" borderId="0" xfId="0" applyNumberFormat="1" applyFont="1" applyBorder="1"/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7" fontId="9" fillId="0" borderId="3" xfId="1" applyNumberFormat="1" applyFont="1" applyFill="1" applyBorder="1" applyAlignment="1">
      <alignment horizontal="center"/>
    </xf>
    <xf numFmtId="2" fontId="21" fillId="0" borderId="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vertical="top"/>
    </xf>
    <xf numFmtId="1" fontId="9" fillId="0" borderId="6" xfId="0" applyNumberFormat="1" applyFont="1" applyFill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1" fontId="21" fillId="0" borderId="6" xfId="0" applyNumberFormat="1" applyFont="1" applyBorder="1" applyAlignment="1" applyProtection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67" fontId="9" fillId="0" borderId="2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5" xfId="0" applyNumberFormat="1" applyFont="1" applyBorder="1" applyAlignment="1" applyProtection="1">
      <alignment horizontal="center" vertical="center"/>
      <protection locked="0"/>
    </xf>
    <xf numFmtId="166" fontId="13" fillId="0" borderId="1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 applyProtection="1">
      <alignment horizontal="center" vertical="center"/>
      <protection locked="0"/>
    </xf>
    <xf numFmtId="2" fontId="25" fillId="0" borderId="5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7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8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9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0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1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2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3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4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5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6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7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8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2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3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4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6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7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8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2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3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4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6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352425</xdr:colOff>
      <xdr:row>38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4233</xdr:rowOff>
    </xdr:from>
    <xdr:to>
      <xdr:col>1</xdr:col>
      <xdr:colOff>28575</xdr:colOff>
      <xdr:row>38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2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3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4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5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6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7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8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9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0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1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2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3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4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5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6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7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8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9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352425</xdr:colOff>
      <xdr:row>38</xdr:row>
      <xdr:rowOff>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4233</xdr:rowOff>
    </xdr:from>
    <xdr:to>
      <xdr:col>1</xdr:col>
      <xdr:colOff>28575</xdr:colOff>
      <xdr:row>38</xdr:row>
      <xdr:rowOff>4233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161925" y="5919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4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5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6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7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8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9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0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1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2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3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4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5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6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7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8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9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0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1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2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3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161925" y="8201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161925" y="8205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6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7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8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9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0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1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2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3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4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4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5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6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7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8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9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0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1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2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3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4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5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161925" y="8886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8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9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1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2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4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5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6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9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0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1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2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3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4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5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6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7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161925" y="8201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161925" y="8205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0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1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2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3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4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5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6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7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8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8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9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0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1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2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3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4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5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6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7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8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9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320" name="Text Box 12"/>
        <xdr:cNvSpPr txBox="1">
          <a:spLocks noChangeArrowheads="1"/>
        </xdr:cNvSpPr>
      </xdr:nvSpPr>
      <xdr:spPr bwMode="auto">
        <a:xfrm>
          <a:off x="161925" y="8886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3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4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5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6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7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8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9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0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1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2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3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4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5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6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7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8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9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0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1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2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3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4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5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6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7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8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9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0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1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161925" y="9201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53" name="Text Box 45"/>
        <xdr:cNvSpPr txBox="1">
          <a:spLocks noChangeArrowheads="1"/>
        </xdr:cNvSpPr>
      </xdr:nvSpPr>
      <xdr:spPr bwMode="auto">
        <a:xfrm>
          <a:off x="161925" y="9205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4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5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6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7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8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9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0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1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2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3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4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5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6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7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8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9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0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1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2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3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4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5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6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7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8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9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80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81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82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83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161925" y="9201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9205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4233</xdr:rowOff>
    </xdr:from>
    <xdr:to>
      <xdr:col>1</xdr:col>
      <xdr:colOff>28575</xdr:colOff>
      <xdr:row>36</xdr:row>
      <xdr:rowOff>4233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323850" y="11920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6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7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8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9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0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1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2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3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4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5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6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7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8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9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0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1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2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3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3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2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454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5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6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7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8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9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0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1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2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3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85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86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7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8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9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0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1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2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3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4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5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6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7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8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9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0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1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2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3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4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5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6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7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8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9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0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1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2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3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4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5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6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518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19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0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1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2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3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4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5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6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7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8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9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0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1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2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3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4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5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6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7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8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9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0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1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2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3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4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5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6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7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550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1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2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3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4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5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6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7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8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9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0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1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2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3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4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5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6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7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8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9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0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1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2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3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4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5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6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7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8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9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80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582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3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4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5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6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7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8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9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0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1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2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3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4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5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6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7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8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9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0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1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2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3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4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5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6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7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8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9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10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11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12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614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5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6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7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1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2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3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7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8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9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0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1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2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3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4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5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7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7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7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8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9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0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1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2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3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4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5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6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7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8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9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0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1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2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3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4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5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708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709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9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0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1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2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3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4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5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6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7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8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9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0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1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2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3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4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5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6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7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8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740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1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2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3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4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5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6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7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8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9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0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771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772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3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4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5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6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7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8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9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0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1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2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3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4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5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6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7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8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9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0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2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3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4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5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6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7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8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9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00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01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02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804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805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49" name="Text 39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0" name="Text 78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1" name="Text 117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2" name="Text 118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3" name="Text 119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4" name="Text 120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5" name="Text 121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6" name="Text 122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7" name="Text 123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58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59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0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1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2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3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4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5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6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7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8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9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0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1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2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3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4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5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6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7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8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9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0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1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2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3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4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5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6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7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352425</xdr:colOff>
      <xdr:row>18</xdr:row>
      <xdr:rowOff>0</xdr:rowOff>
    </xdr:to>
    <xdr:sp macro="" textlink="">
      <xdr:nvSpPr>
        <xdr:cNvPr id="2088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18</xdr:row>
      <xdr:rowOff>4233</xdr:rowOff>
    </xdr:from>
    <xdr:to>
      <xdr:col>0</xdr:col>
      <xdr:colOff>28575</xdr:colOff>
      <xdr:row>18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7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0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0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06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3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12</xdr:row>
      <xdr:rowOff>4233</xdr:rowOff>
    </xdr:from>
    <xdr:to>
      <xdr:col>0</xdr:col>
      <xdr:colOff>28575</xdr:colOff>
      <xdr:row>12</xdr:row>
      <xdr:rowOff>4233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3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4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5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6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7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8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9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0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1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2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3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4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5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6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7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8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9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0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8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8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3140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1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2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3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4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5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6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7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8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9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0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1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2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6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7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8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0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1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2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6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7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8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0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3171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3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4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5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6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7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8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9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0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1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2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3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4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5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6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7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8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9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0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1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2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3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4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5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6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7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8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9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0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01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02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3203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5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6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7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8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9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0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1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2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3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4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5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6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7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8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9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0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1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2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3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4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5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6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7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8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9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0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1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2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33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34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3235" name="Text Box 12"/>
        <xdr:cNvSpPr txBox="1">
          <a:spLocks noChangeArrowheads="1"/>
        </xdr:cNvSpPr>
      </xdr:nvSpPr>
      <xdr:spPr bwMode="auto">
        <a:xfrm>
          <a:off x="67627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7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8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9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0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1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2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3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4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5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6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7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8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9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0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1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2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3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4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5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6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7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8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9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0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1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2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3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4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5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6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3267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69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0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1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2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3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4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5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6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7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8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9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0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1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2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3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4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5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6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7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8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9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0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1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2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3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4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5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6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7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8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3299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2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2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2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2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 macro="" textlink="">
      <xdr:nvSpPr>
        <xdr:cNvPr id="324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4233</xdr:rowOff>
    </xdr:from>
    <xdr:to>
      <xdr:col>1</xdr:col>
      <xdr:colOff>28575</xdr:colOff>
      <xdr:row>18</xdr:row>
      <xdr:rowOff>4233</xdr:rowOff>
    </xdr:to>
    <xdr:sp macro="" textlink="">
      <xdr:nvSpPr>
        <xdr:cNvPr id="325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6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7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8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29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0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1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2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3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4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5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7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8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9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0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1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2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3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4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5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 macro="" textlink="">
      <xdr:nvSpPr>
        <xdr:cNvPr id="387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4233</xdr:rowOff>
    </xdr:from>
    <xdr:to>
      <xdr:col>1</xdr:col>
      <xdr:colOff>28575</xdr:colOff>
      <xdr:row>18</xdr:row>
      <xdr:rowOff>4233</xdr:rowOff>
    </xdr:to>
    <xdr:sp macro="" textlink="">
      <xdr:nvSpPr>
        <xdr:cNvPr id="388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89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0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1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2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3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4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5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6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7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450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451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482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0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151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2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3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4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5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6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7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8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9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0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7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5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6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7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8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9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0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1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2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3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4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5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6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7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8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9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0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1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2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3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4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5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6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7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8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9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0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1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2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3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4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5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6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7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8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9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0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1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2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63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64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265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6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7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8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9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0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1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2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3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4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5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6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7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8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9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0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1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2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3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4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5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6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7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8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9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0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1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2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3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4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5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296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298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299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0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1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2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3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4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5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6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7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8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9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0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1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2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3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4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5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6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7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8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9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0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1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2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3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4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5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6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7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 macro="" textlink="">
      <xdr:nvSpPr>
        <xdr:cNvPr id="5328" name="Text Box 12"/>
        <xdr:cNvSpPr txBox="1">
          <a:spLocks noChangeArrowheads="1"/>
        </xdr:cNvSpPr>
      </xdr:nvSpPr>
      <xdr:spPr bwMode="auto">
        <a:xfrm>
          <a:off x="685800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4233</xdr:rowOff>
    </xdr:from>
    <xdr:to>
      <xdr:col>2</xdr:col>
      <xdr:colOff>28575</xdr:colOff>
      <xdr:row>34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6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5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5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6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397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98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99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0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1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2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3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4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5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6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7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8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9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0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1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2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3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4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5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6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7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8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9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0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1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2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3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4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5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6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7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428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0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1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2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6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7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8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9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0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1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2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3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4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5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6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7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8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9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0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1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2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3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4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5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6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7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8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460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2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3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4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5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6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7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8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9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0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1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2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3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4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5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6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7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8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9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0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1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2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3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4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5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6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7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8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9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90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91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 macro="" textlink="">
      <xdr:nvSpPr>
        <xdr:cNvPr id="5492" name="Text Box 12"/>
        <xdr:cNvSpPr txBox="1">
          <a:spLocks noChangeArrowheads="1"/>
        </xdr:cNvSpPr>
      </xdr:nvSpPr>
      <xdr:spPr bwMode="auto">
        <a:xfrm>
          <a:off x="685800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4233</xdr:rowOff>
    </xdr:from>
    <xdr:to>
      <xdr:col>2</xdr:col>
      <xdr:colOff>28575</xdr:colOff>
      <xdr:row>34</xdr:row>
      <xdr:rowOff>4233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4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5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6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7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8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9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0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1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2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3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4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5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6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7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8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9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0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1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2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3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4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5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6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7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8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9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20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21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22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23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352425</xdr:colOff>
      <xdr:row>23</xdr:row>
      <xdr:rowOff>0</xdr:rowOff>
    </xdr:to>
    <xdr:sp macro="" textlink="">
      <xdr:nvSpPr>
        <xdr:cNvPr id="5524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23</xdr:row>
      <xdr:rowOff>4233</xdr:rowOff>
    </xdr:from>
    <xdr:to>
      <xdr:col>1</xdr:col>
      <xdr:colOff>28575</xdr:colOff>
      <xdr:row>23</xdr:row>
      <xdr:rowOff>4233</xdr:rowOff>
    </xdr:to>
    <xdr:sp macro="" textlink="">
      <xdr:nvSpPr>
        <xdr:cNvPr id="6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6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7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8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2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2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3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4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5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6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7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8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9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0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1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2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3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4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5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6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7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8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9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0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1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2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3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4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556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7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39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0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1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2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3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4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5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6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7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8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470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1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2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3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4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5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6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7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8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9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0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1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2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3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4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5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6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7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8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9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0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1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2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3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4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5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6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7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8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9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500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501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502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3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3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3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53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3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3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6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6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6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596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597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9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9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7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8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9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0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1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2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3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4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5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6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7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8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9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0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1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2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3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4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5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6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2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660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9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692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2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3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4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5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6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7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8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9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0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0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9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9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60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761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2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3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4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5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6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7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8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9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0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792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793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3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4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5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6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7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8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9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0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1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2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3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4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5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6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7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8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9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0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1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22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2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824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825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6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7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8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9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0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1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2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3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4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5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6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7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8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9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0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1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2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3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4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5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6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7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8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9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0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1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2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3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4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5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856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857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58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59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0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4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5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6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888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889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0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1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2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3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4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5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6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7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8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9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0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1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2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3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4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5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6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7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8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9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0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1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2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3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4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5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6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7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8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9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920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921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2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3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4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8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9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0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5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5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952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953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4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5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6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7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8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9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0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1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2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8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8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8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83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984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5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6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7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8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8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1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2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3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1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101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7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8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9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0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1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2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3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4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5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6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1047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4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4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1078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079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1110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111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1112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69" name="Text 4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70" name="Text 44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1" name="Text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2" name="Text 4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3" name="Text 4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4" name="Text 4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5" name="Text 4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6" name="Text 50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7" name="Text 51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78" name="Text 52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9" name="Text 5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0" name="Text 5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1" name="Text 5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2" name="Text 5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3" name="Text 5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4" name="Text 5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5" name="Text 5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6" name="Text 6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7" name="Text 6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8" name="Text 6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9" name="Text 6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0" name="Text 6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1" name="Text 6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2" name="Text 6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3" name="Text 6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4" name="Text 6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5" name="Text 7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6" name="Text 7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7" name="Text 7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8" name="Text 7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199" name="Text 87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200" name="Text 88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201" name="Text 89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2" name="Text 9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3" name="Text 9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4" name="Text 9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5" name="Text 9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6" name="Text 9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7" name="Text 9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8" name="Text 9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9" name="Text 9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0" name="Text 9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1" name="Text 9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2" name="Text 10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3" name="Text 101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4" name="Text 10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5" name="Text 10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6" name="Text 10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7" name="Text 10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8" name="Text 10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5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3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4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5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6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7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8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9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0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5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6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7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8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9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7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38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39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0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1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2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3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4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5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6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7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7368" name="Text Box 12"/>
        <xdr:cNvSpPr txBox="1">
          <a:spLocks noChangeArrowheads="1"/>
        </xdr:cNvSpPr>
      </xdr:nvSpPr>
      <xdr:spPr bwMode="auto">
        <a:xfrm>
          <a:off x="419100" y="4562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8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161925" y="4776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9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0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1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2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3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4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5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6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7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8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9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0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352425</xdr:colOff>
      <xdr:row>19</xdr:row>
      <xdr:rowOff>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419100" y="6162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19</xdr:row>
      <xdr:rowOff>4233</xdr:rowOff>
    </xdr:from>
    <xdr:to>
      <xdr:col>1</xdr:col>
      <xdr:colOff>28575</xdr:colOff>
      <xdr:row>19</xdr:row>
      <xdr:rowOff>4233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419100" y="6166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2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3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4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5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6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7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8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9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30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352425</xdr:colOff>
      <xdr:row>19</xdr:row>
      <xdr:rowOff>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419100" y="6162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19</xdr:row>
      <xdr:rowOff>4233</xdr:rowOff>
    </xdr:from>
    <xdr:to>
      <xdr:col>1</xdr:col>
      <xdr:colOff>28575</xdr:colOff>
      <xdr:row>19</xdr:row>
      <xdr:rowOff>4233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419100" y="6166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4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5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6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7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8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9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0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1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2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3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4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5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6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7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8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9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1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2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4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66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6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9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0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1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2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3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4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6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7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8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9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0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1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2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3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4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5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6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97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98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8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30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0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1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2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3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4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5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6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7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8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9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0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1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2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3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4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5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6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7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8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9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62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3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4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5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6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7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8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9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0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1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2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3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4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8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9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0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2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3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4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8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9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0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2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393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394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5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6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7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8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9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0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1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2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3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4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5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6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7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8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9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0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1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2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3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4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5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6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7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8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9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0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1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2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23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24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426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6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7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8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9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0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1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2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3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4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5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6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7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8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9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0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1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2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3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4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5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458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5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489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490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1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2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3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4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5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6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7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8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9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0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21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522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523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7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8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9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0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1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2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3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4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5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6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7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8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9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0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1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2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3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4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5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6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7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8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9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0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1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2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3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4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5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6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9247" name="Text Box 12"/>
        <xdr:cNvSpPr txBox="1">
          <a:spLocks noChangeArrowheads="1"/>
        </xdr:cNvSpPr>
      </xdr:nvSpPr>
      <xdr:spPr bwMode="auto">
        <a:xfrm>
          <a:off x="133350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49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0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1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2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3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4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5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6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7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8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9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0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1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2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3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4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5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6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7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8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9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0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1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2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3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4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5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6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7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8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9279" name="Text Box 12"/>
        <xdr:cNvSpPr txBox="1">
          <a:spLocks noChangeArrowheads="1"/>
        </xdr:cNvSpPr>
      </xdr:nvSpPr>
      <xdr:spPr bwMode="auto">
        <a:xfrm>
          <a:off x="133350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6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7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8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69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0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1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2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3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4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5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6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7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8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9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0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1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2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3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4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5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6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7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8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9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0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1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2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3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4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5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97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7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8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9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0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1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2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3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4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5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6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7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8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9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0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1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2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3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4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5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6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0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1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2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3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4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5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6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7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8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8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9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0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1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2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3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4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5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6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7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8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9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2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3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4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5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6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7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8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9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0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1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2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3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4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5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6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7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8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9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2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6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7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8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59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0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1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2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3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4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5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6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7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8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9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0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1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2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3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4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5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6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7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8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9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0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1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2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3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4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287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7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8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9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0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1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2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3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4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5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6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7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8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9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0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1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2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3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4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5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6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319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320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9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0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1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2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3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4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5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6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7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8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9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0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1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2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3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4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5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6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7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8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9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0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1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2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3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4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5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6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6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7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89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0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1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2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3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4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5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6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7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8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9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0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1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2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3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4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5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6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7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20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0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1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2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3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4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5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6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7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8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9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0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1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2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3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4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5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6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7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8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3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4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5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6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7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8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9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0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1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2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3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4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5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6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7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8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9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0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1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2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3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4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5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6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7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8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9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80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2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483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5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6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7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88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89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0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1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2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3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4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5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6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0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1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2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4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5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6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0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1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2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1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14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15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16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7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8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9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0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1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2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3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4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5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6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7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8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9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0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1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2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3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4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5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6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7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8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9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0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1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2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3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4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5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6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49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0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1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2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3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4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5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6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7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8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580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1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2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3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4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5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6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7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8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9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10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11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2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3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4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8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9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0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4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4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642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4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5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6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7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8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9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0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1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2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3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74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5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6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7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78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79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0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1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2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3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4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5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6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7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8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9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0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1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2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4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5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6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7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8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9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0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1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2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03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04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05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6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7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8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2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3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4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6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7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8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2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37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738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1" name="Text 39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2" name="Text 78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3" name="Text 117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4" name="Text 118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5" name="Text 119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6" name="Text 120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7" name="Text 121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8" name="Text 122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9" name="Text 123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0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1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2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6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7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8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9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0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1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2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3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4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5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6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7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8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9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0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1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2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3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4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5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6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7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8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352425</xdr:colOff>
      <xdr:row>7</xdr:row>
      <xdr:rowOff>0</xdr:rowOff>
    </xdr:to>
    <xdr:sp macro="" textlink="">
      <xdr:nvSpPr>
        <xdr:cNvPr id="10280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7</xdr:row>
      <xdr:rowOff>4233</xdr:rowOff>
    </xdr:from>
    <xdr:to>
      <xdr:col>0</xdr:col>
      <xdr:colOff>28575</xdr:colOff>
      <xdr:row>7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3" name="Text 39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4" name="Text 78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5" name="Text 117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6" name="Text 118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7" name="Text 119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8" name="Text 120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9" name="Text 121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0" name="Text 122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1" name="Text 123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2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3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4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5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6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7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8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9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0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8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81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83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4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5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6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7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8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9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0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1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2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3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352425</xdr:colOff>
      <xdr:row>9</xdr:row>
      <xdr:rowOff>0</xdr:rowOff>
    </xdr:to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9</xdr:row>
      <xdr:rowOff>4233</xdr:rowOff>
    </xdr:from>
    <xdr:to>
      <xdr:col>0</xdr:col>
      <xdr:colOff>28575</xdr:colOff>
      <xdr:row>9</xdr:row>
      <xdr:rowOff>4233</xdr:rowOff>
    </xdr:to>
    <xdr:sp macro="" textlink="">
      <xdr:nvSpPr>
        <xdr:cNvPr id="115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352425</xdr:colOff>
      <xdr:row>9</xdr:row>
      <xdr:rowOff>0</xdr:rowOff>
    </xdr:to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9</xdr:row>
      <xdr:rowOff>4233</xdr:rowOff>
    </xdr:from>
    <xdr:to>
      <xdr:col>0</xdr:col>
      <xdr:colOff>28575</xdr:colOff>
      <xdr:row>9</xdr:row>
      <xdr:rowOff>4233</xdr:rowOff>
    </xdr:to>
    <xdr:sp macro="" textlink="">
      <xdr:nvSpPr>
        <xdr:cNvPr id="147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7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79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211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24</xdr:row>
      <xdr:rowOff>4233</xdr:rowOff>
    </xdr:from>
    <xdr:to>
      <xdr:col>0</xdr:col>
      <xdr:colOff>28575</xdr:colOff>
      <xdr:row>24</xdr:row>
      <xdr:rowOff>4233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69" name="Text 4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170" name="Text 44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1" name="Text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2" name="Text 4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3" name="Text 4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4" name="Text 4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5" name="Text 4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176" name="Text 50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177" name="Text 51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178" name="Text 52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9" name="Text 5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0" name="Text 5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1" name="Text 5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2" name="Text 5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3" name="Text 5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4" name="Text 5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5" name="Text 5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6" name="Text 6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7" name="Text 6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8" name="Text 6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9" name="Text 6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0" name="Text 6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1" name="Text 6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2" name="Text 6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3" name="Text 6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4" name="Text 6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5" name="Text 7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6" name="Text 7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7" name="Text 7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8" name="Text 7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199" name="Text 87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200" name="Text 88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201" name="Text 89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2" name="Text 9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3" name="Text 9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4" name="Text 9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5" name="Text 9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6" name="Text 9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7" name="Text 9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8" name="Text 9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9" name="Text 9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0" name="Text 9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1" name="Text 9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2" name="Text 10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3" name="Text 101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4" name="Text 10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5" name="Text 10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6" name="Text 10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7" name="Text 10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8" name="Text 10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5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3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4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5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6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7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8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9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0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5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6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7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8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9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7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8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9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0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1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2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3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4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5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6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7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368" name="Text Box 12"/>
        <xdr:cNvSpPr txBox="1">
          <a:spLocks noChangeArrowheads="1"/>
        </xdr:cNvSpPr>
      </xdr:nvSpPr>
      <xdr:spPr bwMode="auto">
        <a:xfrm>
          <a:off x="419100" y="4562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8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161925" y="4776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1" name="Text 44"/>
        <xdr:cNvSpPr txBox="1">
          <a:spLocks noChangeArrowheads="1"/>
        </xdr:cNvSpPr>
      </xdr:nvSpPr>
      <xdr:spPr bwMode="auto">
        <a:xfrm>
          <a:off x="419100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2" name="Text 50"/>
        <xdr:cNvSpPr txBox="1">
          <a:spLocks noChangeArrowheads="1"/>
        </xdr:cNvSpPr>
      </xdr:nvSpPr>
      <xdr:spPr bwMode="auto">
        <a:xfrm>
          <a:off x="981075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3" name="Text 51"/>
        <xdr:cNvSpPr txBox="1">
          <a:spLocks noChangeArrowheads="1"/>
        </xdr:cNvSpPr>
      </xdr:nvSpPr>
      <xdr:spPr bwMode="auto">
        <a:xfrm>
          <a:off x="981075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4" name="Text 52"/>
        <xdr:cNvSpPr txBox="1">
          <a:spLocks noChangeArrowheads="1"/>
        </xdr:cNvSpPr>
      </xdr:nvSpPr>
      <xdr:spPr bwMode="auto">
        <a:xfrm>
          <a:off x="419100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5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6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7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78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79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0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1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2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3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4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5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6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7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8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9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0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1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2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4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5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6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7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8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9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0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1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2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03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04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419100" y="6391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206" name="Text Box 45"/>
        <xdr:cNvSpPr txBox="1">
          <a:spLocks noChangeArrowheads="1"/>
        </xdr:cNvSpPr>
      </xdr:nvSpPr>
      <xdr:spPr bwMode="auto">
        <a:xfrm>
          <a:off x="419100" y="6395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7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8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9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0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1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2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3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4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5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6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7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8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9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0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1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2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3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4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6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7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8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9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0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1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2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3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4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6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237" name="Text Box 12"/>
        <xdr:cNvSpPr txBox="1">
          <a:spLocks noChangeArrowheads="1"/>
        </xdr:cNvSpPr>
      </xdr:nvSpPr>
      <xdr:spPr bwMode="auto">
        <a:xfrm>
          <a:off x="419100" y="6391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238" name="Text Box 45"/>
        <xdr:cNvSpPr txBox="1">
          <a:spLocks noChangeArrowheads="1"/>
        </xdr:cNvSpPr>
      </xdr:nvSpPr>
      <xdr:spPr bwMode="auto">
        <a:xfrm>
          <a:off x="419100" y="6395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9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0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1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2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3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4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5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6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7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8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9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0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1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2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3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4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5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6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7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8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9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1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2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4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5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6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7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8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70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1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2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4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5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6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9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0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1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2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3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4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5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6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7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8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0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1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2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3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4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5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6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7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8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9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300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302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3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4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5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6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7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8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9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0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1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2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3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4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8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9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0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3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4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8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9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0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2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34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5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6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7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1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2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3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4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5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6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0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1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2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4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5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6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0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1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2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6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7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8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9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0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1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2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3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4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5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6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7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8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9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0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1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2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3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4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6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7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8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9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0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1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2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3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4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5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6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161925" y="51244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398" name="Text Box 45"/>
        <xdr:cNvSpPr txBox="1">
          <a:spLocks noChangeArrowheads="1"/>
        </xdr:cNvSpPr>
      </xdr:nvSpPr>
      <xdr:spPr bwMode="auto">
        <a:xfrm>
          <a:off x="161925" y="51286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399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0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1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2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3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4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5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6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7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8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9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0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4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5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6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8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1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2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3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4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5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6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7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8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9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0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1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2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3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4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5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6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7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8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0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1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2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3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4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5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6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7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8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9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0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462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3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4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5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6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7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8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9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0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1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2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3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4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8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9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0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2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3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4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8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9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90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9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92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494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5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6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7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8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9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0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1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2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3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4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5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6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0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1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2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4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5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6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0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1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2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4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526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7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8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9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3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4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5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6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7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8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2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3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4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6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7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8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2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3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4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58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9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0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1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5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6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7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8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9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0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4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5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6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8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9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0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4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5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6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90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591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3" name="Text 3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4" name="Text 3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5" name="Text 3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6" name="Text 3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7" name="Text 3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8" name="Text 3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9" name="Text 36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00" name="Text 3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01" name="Text 3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2" name="Text 3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3" name="Text 4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4" name="Text 4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5" name="Text 4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6" name="Text 4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7" name="Text 4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8" name="Text 4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9" name="Text 46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0" name="Text 4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1" name="Text 4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2" name="Text 4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3" name="Text 50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4" name="Text 5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5" name="Text 5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6" name="Text 5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7" name="Text 54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8" name="Text 55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9" name="Text 60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0" name="Text 6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1" name="Text 6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2" name="Text 6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3" name="Text 7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4" name="Text 7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5" name="Text 7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6" name="Text 8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7" name="Text 8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8" name="Text 8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9" name="Text 8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0" name="Text 84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1" name="Text 85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2" name="Text 8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3" name="Text 8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4" name="Text 88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5" name="Text 8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6" name="Text 9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7" name="Text 9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8" name="Text 9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9" name="Text 9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0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1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42" name="Metin 25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3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4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45" name="Metin 25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6" name="Text 10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8247" name="Text 101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8248" name="Text 102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macro="" textlink="">
      <xdr:nvSpPr>
        <xdr:cNvPr id="8249" name="Text 103"/>
        <xdr:cNvSpPr txBox="1">
          <a:spLocks noChangeArrowheads="1"/>
        </xdr:cNvSpPr>
      </xdr:nvSpPr>
      <xdr:spPr bwMode="auto">
        <a:xfrm>
          <a:off x="0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50" name="Text 10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51" name="Text 10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2" name="Text 39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3" name="Text 78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4" name="Text 117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5" name="Text 118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6" name="Text 119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7" name="Text 120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8" name="Text 121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9" name="Text 122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60" name="Text 123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2" name="Text 39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3" name="Text 78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4" name="Text 117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5" name="Text 11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6" name="Text 11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7" name="Text 12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8" name="Text 121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9" name="Text 122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10" name="Text 123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4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1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2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3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7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8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9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0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1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2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6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7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8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0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1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2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6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7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8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4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142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3" name="Text 39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4" name="Text 78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5" name="Text 117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6" name="Text 118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7" name="Text 119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8" name="Text 120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9" name="Text 121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50" name="Text 122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51" name="Text 123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2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3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4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5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6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7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8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9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0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1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83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4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5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6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7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8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9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0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1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2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3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215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247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48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49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0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1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2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3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4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5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6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7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278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23</xdr:row>
      <xdr:rowOff>4233</xdr:rowOff>
    </xdr:from>
    <xdr:to>
      <xdr:col>0</xdr:col>
      <xdr:colOff>28575</xdr:colOff>
      <xdr:row>23</xdr:row>
      <xdr:rowOff>4233</xdr:rowOff>
    </xdr:to>
    <xdr:sp macro="" textlink="">
      <xdr:nvSpPr>
        <xdr:cNvPr id="279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23</xdr:row>
      <xdr:rowOff>4233</xdr:rowOff>
    </xdr:from>
    <xdr:to>
      <xdr:col>0</xdr:col>
      <xdr:colOff>28575</xdr:colOff>
      <xdr:row>23</xdr:row>
      <xdr:rowOff>4233</xdr:rowOff>
    </xdr:to>
    <xdr:sp macro="" textlink="">
      <xdr:nvSpPr>
        <xdr:cNvPr id="311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26</xdr:row>
      <xdr:rowOff>4233</xdr:rowOff>
    </xdr:from>
    <xdr:to>
      <xdr:col>0</xdr:col>
      <xdr:colOff>28575</xdr:colOff>
      <xdr:row>26</xdr:row>
      <xdr:rowOff>4233</xdr:rowOff>
    </xdr:to>
    <xdr:sp macro="" textlink="">
      <xdr:nvSpPr>
        <xdr:cNvPr id="312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3" name="Text 3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4" name="Text 3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5" name="Text 3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6" name="Text 3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7" name="Text 3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8" name="Text 3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9" name="Text 36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20" name="Text 3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21" name="Text 3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3" name="Text 4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4" name="Text 4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5" name="Text 4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6" name="Text 4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7" name="Text 4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8" name="Text 4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9" name="Text 46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0" name="Text 4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1" name="Text 4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2" name="Text 4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3" name="Text 50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4" name="Text 5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5" name="Text 5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6" name="Text 5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7" name="Text 54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8" name="Text 55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9" name="Text 60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0" name="Text 61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1" name="Text 6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2" name="Text 6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3" name="Text 7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4" name="Text 7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5" name="Text 7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6" name="Text 8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7" name="Text 8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8" name="Text 8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9" name="Text 8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0" name="Text 84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1" name="Text 85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2" name="Text 8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3" name="Text 8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4" name="Text 88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5" name="Text 8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6" name="Text 9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7" name="Text 91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8" name="Text 9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9" name="Text 9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0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1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62" name="Metin 25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3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4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65" name="Metin 25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6" name="Text 10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367" name="Text 101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368" name="Text 102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macro="" textlink="">
      <xdr:nvSpPr>
        <xdr:cNvPr id="369" name="Text 103"/>
        <xdr:cNvSpPr txBox="1">
          <a:spLocks noChangeArrowheads="1"/>
        </xdr:cNvSpPr>
      </xdr:nvSpPr>
      <xdr:spPr bwMode="auto">
        <a:xfrm>
          <a:off x="0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70" name="Text 10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71" name="Text 10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2" name="Text 39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3" name="Text 7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4" name="Text 11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5" name="Text 118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6" name="Text 11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7" name="Text 12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8" name="Text 12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9" name="Text 12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80" name="Text 12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1" name="Text 39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2" name="Text 78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3" name="Text 117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4" name="Text 11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5" name="Text 11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6" name="Text 12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7" name="Text 121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8" name="Text 122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9" name="Text 123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9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0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1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2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3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4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5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6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7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8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9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0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1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2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3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4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5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6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7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420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421" name="Text Box 45"/>
        <xdr:cNvSpPr txBox="1">
          <a:spLocks noChangeArrowheads="1"/>
        </xdr:cNvSpPr>
      </xdr:nvSpPr>
      <xdr:spPr bwMode="auto">
        <a:xfrm>
          <a:off x="0" y="388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2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3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4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5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6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7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8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9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0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5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51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452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0" y="388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5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6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7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18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19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0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1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2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3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4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5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6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7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8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9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0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1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2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4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5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6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7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8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9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0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1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2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7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8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9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0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1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2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3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4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5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352425</xdr:colOff>
      <xdr:row>5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5</xdr:row>
      <xdr:rowOff>4233</xdr:rowOff>
    </xdr:from>
    <xdr:to>
      <xdr:col>0</xdr:col>
      <xdr:colOff>28575</xdr:colOff>
      <xdr:row>5</xdr:row>
      <xdr:rowOff>4233</xdr:rowOff>
    </xdr:to>
    <xdr:sp macro="" textlink="">
      <xdr:nvSpPr>
        <xdr:cNvPr id="678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9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0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1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2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3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4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5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6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7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8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9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0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1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2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3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4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5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6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7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8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9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0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1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2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3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4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5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6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7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8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352425</xdr:colOff>
      <xdr:row>5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5</xdr:row>
      <xdr:rowOff>4233</xdr:rowOff>
    </xdr:from>
    <xdr:to>
      <xdr:col>0</xdr:col>
      <xdr:colOff>28575</xdr:colOff>
      <xdr:row>5</xdr:row>
      <xdr:rowOff>4233</xdr:rowOff>
    </xdr:to>
    <xdr:sp macro="" textlink="">
      <xdr:nvSpPr>
        <xdr:cNvPr id="710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1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2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3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4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5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6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7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8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9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0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352425</xdr:colOff>
      <xdr:row>6</xdr:row>
      <xdr:rowOff>0</xdr:rowOff>
    </xdr:to>
    <xdr:sp macro="" textlink="">
      <xdr:nvSpPr>
        <xdr:cNvPr id="741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6</xdr:row>
      <xdr:rowOff>4233</xdr:rowOff>
    </xdr:from>
    <xdr:to>
      <xdr:col>0</xdr:col>
      <xdr:colOff>28575</xdr:colOff>
      <xdr:row>6</xdr:row>
      <xdr:rowOff>4233</xdr:rowOff>
    </xdr:to>
    <xdr:sp macro="" textlink="">
      <xdr:nvSpPr>
        <xdr:cNvPr id="742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3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4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5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6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7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8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9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0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1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2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3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4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5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6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7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8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9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0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1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2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3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4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5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6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7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8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9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70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71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72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352425</xdr:colOff>
      <xdr:row>6</xdr:row>
      <xdr:rowOff>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6</xdr:row>
      <xdr:rowOff>4233</xdr:rowOff>
    </xdr:from>
    <xdr:to>
      <xdr:col>0</xdr:col>
      <xdr:colOff>28575</xdr:colOff>
      <xdr:row>6</xdr:row>
      <xdr:rowOff>4233</xdr:rowOff>
    </xdr:to>
    <xdr:sp macro="" textlink="">
      <xdr:nvSpPr>
        <xdr:cNvPr id="774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4233</xdr:rowOff>
    </xdr:from>
    <xdr:to>
      <xdr:col>0</xdr:col>
      <xdr:colOff>28575</xdr:colOff>
      <xdr:row>18</xdr:row>
      <xdr:rowOff>4233</xdr:rowOff>
    </xdr:to>
    <xdr:sp macro="" textlink="">
      <xdr:nvSpPr>
        <xdr:cNvPr id="775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0" workbookViewId="0">
      <selection activeCell="E21" sqref="E21"/>
    </sheetView>
  </sheetViews>
  <sheetFormatPr defaultRowHeight="12.75" x14ac:dyDescent="0.2"/>
  <cols>
    <col min="1" max="1" width="2.42578125" customWidth="1"/>
    <col min="2" max="2" width="7.7109375" customWidth="1"/>
    <col min="3" max="3" width="25.140625" customWidth="1"/>
    <col min="4" max="4" width="9.425781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87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97">
        <v>0.75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2055</v>
      </c>
      <c r="C6" s="66" t="s">
        <v>41</v>
      </c>
      <c r="D6" s="66" t="s">
        <v>44</v>
      </c>
      <c r="E6" s="60" t="s">
        <v>45</v>
      </c>
      <c r="F6" s="23">
        <v>0.93819444444444444</v>
      </c>
      <c r="G6" s="24">
        <f>IF(F6&gt;I$3,F6-I$3,F6+24-I$3)</f>
        <v>0.18819444444444444</v>
      </c>
      <c r="H6" s="25">
        <f>HOUR(G6)*60*60+MINUTE(G6)*60+SECOND(G6)</f>
        <v>16260</v>
      </c>
      <c r="I6" s="68">
        <v>1.385</v>
      </c>
      <c r="J6" s="25">
        <f>H6*I6</f>
        <v>22520.1</v>
      </c>
      <c r="K6" s="26">
        <f t="shared" ref="K6:L8" si="0">RANK( J6, J$6:J$8,1)</f>
        <v>1</v>
      </c>
      <c r="L6" s="26">
        <f t="shared" si="0"/>
        <v>1</v>
      </c>
      <c r="M6" s="25">
        <f>H6*I6</f>
        <v>22520.1</v>
      </c>
      <c r="N6" s="26">
        <f t="shared" ref="N6:O8" si="1">RANK( M6, M$6:M$8,1)</f>
        <v>1</v>
      </c>
      <c r="O6" s="26">
        <f t="shared" si="1"/>
        <v>1</v>
      </c>
      <c r="P6" s="65">
        <f>O6*1.25</f>
        <v>1.25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8.7615740740740744E-3</v>
      </c>
      <c r="G7" s="24">
        <f>IF(F7&gt;I$3,F7-I$3,F7+24-I$3)</f>
        <v>23.258761574074075</v>
      </c>
      <c r="H7" s="25">
        <f>HOUR(G7)*60*60+MINUTE(G7)*60+SECOND(G7)</f>
        <v>22357</v>
      </c>
      <c r="I7" s="68">
        <v>1.1599999999999999</v>
      </c>
      <c r="J7" s="25">
        <f>H7*I7</f>
        <v>25934.12</v>
      </c>
      <c r="K7" s="26">
        <f t="shared" si="0"/>
        <v>2</v>
      </c>
      <c r="L7" s="26">
        <f t="shared" si="0"/>
        <v>2</v>
      </c>
      <c r="M7" s="25">
        <f>H7*I7</f>
        <v>25934.12</v>
      </c>
      <c r="N7" s="26">
        <f t="shared" si="1"/>
        <v>2</v>
      </c>
      <c r="O7" s="26">
        <f t="shared" si="1"/>
        <v>2</v>
      </c>
      <c r="P7" s="65">
        <f>O7*1.25</f>
        <v>2.5</v>
      </c>
    </row>
    <row r="8" spans="1:16" ht="17.100000000000001" customHeight="1" x14ac:dyDescent="0.2">
      <c r="B8" s="67">
        <v>7400</v>
      </c>
      <c r="C8" s="66" t="s">
        <v>42</v>
      </c>
      <c r="D8" s="67" t="s">
        <v>16</v>
      </c>
      <c r="E8" s="66" t="s">
        <v>46</v>
      </c>
      <c r="F8" s="23">
        <v>7.4652777777777781E-3</v>
      </c>
      <c r="G8" s="24">
        <f>IF(F8&gt;I$3,F8-I$3,F8+24-I$3)</f>
        <v>23.257465277777779</v>
      </c>
      <c r="H8" s="25">
        <f>HOUR(G8)*60*60+MINUTE(G8)*60+SECOND(G8)</f>
        <v>22245</v>
      </c>
      <c r="I8" s="68">
        <v>1.1659999999999999</v>
      </c>
      <c r="J8" s="25">
        <f>H8*I8</f>
        <v>25937.67</v>
      </c>
      <c r="K8" s="26">
        <f t="shared" si="0"/>
        <v>3</v>
      </c>
      <c r="L8" s="26">
        <f t="shared" si="0"/>
        <v>3</v>
      </c>
      <c r="M8" s="25">
        <f>H8*I8</f>
        <v>25937.67</v>
      </c>
      <c r="N8" s="26">
        <f t="shared" si="1"/>
        <v>3</v>
      </c>
      <c r="O8" s="26">
        <f t="shared" si="1"/>
        <v>3</v>
      </c>
      <c r="P8" s="65">
        <f>O8*1.25</f>
        <v>3.75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97">
        <v>0.75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3.5995370370370372E-2</v>
      </c>
      <c r="G12" s="24">
        <f>IF(F12&gt;I$9,F12-I$9,F12+24-I$9)</f>
        <v>23.285995370370369</v>
      </c>
      <c r="H12" s="25">
        <f>HOUR(G12)*60*60+MINUTE(G12)*60+SECOND(G12)</f>
        <v>24710</v>
      </c>
      <c r="I12" s="68">
        <v>1.0760000000000001</v>
      </c>
      <c r="J12" s="25">
        <f>H12*I12</f>
        <v>26587.960000000003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26587.960000000003</v>
      </c>
      <c r="N12" s="26">
        <f t="shared" ref="N12:O14" si="3">RANK( M12, M$12:M$14,1)</f>
        <v>1</v>
      </c>
      <c r="O12" s="26">
        <f t="shared" si="3"/>
        <v>1</v>
      </c>
      <c r="P12" s="65">
        <f>O12*1.25</f>
        <v>1.25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>
        <v>3.6747685185185182E-2</v>
      </c>
      <c r="G13" s="24">
        <f>IF(F13&gt;I$9,F13-I$9,F13+24-I$9)</f>
        <v>23.286747685185187</v>
      </c>
      <c r="H13" s="25">
        <f>HOUR(G13)*60*60+MINUTE(G13)*60+SECOND(G13)</f>
        <v>24775</v>
      </c>
      <c r="I13" s="68">
        <v>1.107</v>
      </c>
      <c r="J13" s="25">
        <f>H13*I13</f>
        <v>27425.924999999999</v>
      </c>
      <c r="K13" s="26">
        <f t="shared" si="2"/>
        <v>2</v>
      </c>
      <c r="L13" s="26">
        <f t="shared" si="2"/>
        <v>2</v>
      </c>
      <c r="M13" s="25">
        <f>H13*I13</f>
        <v>27425.924999999999</v>
      </c>
      <c r="N13" s="26">
        <f t="shared" si="3"/>
        <v>2</v>
      </c>
      <c r="O13" s="26">
        <f t="shared" si="3"/>
        <v>2</v>
      </c>
      <c r="P13" s="65">
        <f>O13*1.25</f>
        <v>2.5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0.13747685185185185</v>
      </c>
      <c r="G14" s="24">
        <f>IF(F14&gt;I$9,F14-I$9,F14+24-I$9)</f>
        <v>23.387476851851851</v>
      </c>
      <c r="H14" s="25">
        <f>HOUR(G14)*60*60+MINUTE(G14)*60+SECOND(G14)</f>
        <v>33478</v>
      </c>
      <c r="I14" s="68">
        <v>1.0960000000000001</v>
      </c>
      <c r="J14" s="25">
        <f>H14*I14</f>
        <v>36691.888000000006</v>
      </c>
      <c r="K14" s="26">
        <f t="shared" si="2"/>
        <v>3</v>
      </c>
      <c r="L14" s="26">
        <f t="shared" si="2"/>
        <v>3</v>
      </c>
      <c r="M14" s="25">
        <f>H14*I14</f>
        <v>36691.888000000006</v>
      </c>
      <c r="N14" s="26">
        <f t="shared" si="3"/>
        <v>3</v>
      </c>
      <c r="O14" s="26">
        <f t="shared" si="3"/>
        <v>3</v>
      </c>
      <c r="P14" s="65">
        <f>O14*1.25</f>
        <v>3.75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97">
        <v>0.75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9.0509259259259258E-3</v>
      </c>
      <c r="G18" s="24">
        <f>IF(F18&gt;I$15,F18-I$15,F18+24-I$15)</f>
        <v>23.259050925925926</v>
      </c>
      <c r="H18" s="25">
        <f>HOUR(G18)*60*60+MINUTE(G18)*60+SECOND(G18)</f>
        <v>22382</v>
      </c>
      <c r="I18" s="81">
        <v>1.028</v>
      </c>
      <c r="J18" s="25">
        <f>H18*I18</f>
        <v>23008.696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23008.696</v>
      </c>
      <c r="N18" s="26">
        <f t="shared" ref="N18:O22" si="5">RANK( M18, M$18:M$22,1)</f>
        <v>1</v>
      </c>
      <c r="O18" s="26">
        <f t="shared" si="5"/>
        <v>1</v>
      </c>
      <c r="P18" s="65">
        <f>O18*1.25</f>
        <v>1.25</v>
      </c>
    </row>
    <row r="19" spans="1:16" ht="17.100000000000001" customHeight="1" x14ac:dyDescent="0.2">
      <c r="B19" s="75">
        <v>508</v>
      </c>
      <c r="C19" s="76" t="s">
        <v>59</v>
      </c>
      <c r="D19" s="75" t="s">
        <v>18</v>
      </c>
      <c r="E19" s="77" t="s">
        <v>60</v>
      </c>
      <c r="F19" s="23">
        <v>3.1678240740740743E-2</v>
      </c>
      <c r="G19" s="24">
        <f>IF(F19&gt;I$15,F19-I$15,F19+24-I$15)</f>
        <v>23.281678240740742</v>
      </c>
      <c r="H19" s="25">
        <f>HOUR(G19)*60*60+MINUTE(G19)*60+SECOND(G19)</f>
        <v>24337</v>
      </c>
      <c r="I19" s="81">
        <v>1.0369999999999999</v>
      </c>
      <c r="J19" s="25">
        <f>H19*I19</f>
        <v>25237.468999999997</v>
      </c>
      <c r="K19" s="26">
        <f t="shared" si="4"/>
        <v>2</v>
      </c>
      <c r="L19" s="26">
        <f t="shared" si="4"/>
        <v>2</v>
      </c>
      <c r="M19" s="25">
        <f>H19*I19</f>
        <v>25237.468999999997</v>
      </c>
      <c r="N19" s="26">
        <f t="shared" si="5"/>
        <v>2</v>
      </c>
      <c r="O19" s="26">
        <f t="shared" si="5"/>
        <v>2</v>
      </c>
      <c r="P19" s="65">
        <f>O19*1.25</f>
        <v>2.5</v>
      </c>
    </row>
    <row r="20" spans="1:16" ht="17.100000000000001" customHeight="1" x14ac:dyDescent="0.2">
      <c r="B20" s="75">
        <v>1582</v>
      </c>
      <c r="C20" s="76" t="s">
        <v>57</v>
      </c>
      <c r="D20" s="75" t="s">
        <v>18</v>
      </c>
      <c r="E20" s="77" t="s">
        <v>58</v>
      </c>
      <c r="F20" s="23">
        <v>3.3599537037037039E-2</v>
      </c>
      <c r="G20" s="24">
        <f>IF(F20&gt;I$15,F20-I$15,F20+24-I$15)</f>
        <v>23.283599537037038</v>
      </c>
      <c r="H20" s="25">
        <f>HOUR(G20)*60*60+MINUTE(G20)*60+SECOND(G20)</f>
        <v>24503</v>
      </c>
      <c r="I20" s="81">
        <v>1.0369999999999999</v>
      </c>
      <c r="J20" s="25">
        <f>H20*I20</f>
        <v>25409.610999999997</v>
      </c>
      <c r="K20" s="26">
        <f t="shared" si="4"/>
        <v>3</v>
      </c>
      <c r="L20" s="26">
        <f t="shared" si="4"/>
        <v>3</v>
      </c>
      <c r="M20" s="25">
        <f>H20*I20</f>
        <v>25409.610999999997</v>
      </c>
      <c r="N20" s="26">
        <f t="shared" si="5"/>
        <v>3</v>
      </c>
      <c r="O20" s="26">
        <f t="shared" si="5"/>
        <v>3</v>
      </c>
      <c r="P20" s="65">
        <f>O20*1.25</f>
        <v>3.75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4.355324074074074E-2</v>
      </c>
      <c r="G21" s="24">
        <f>IF(F21&gt;I$15,F21-I$15,F21+24-I$15)</f>
        <v>23.293553240740742</v>
      </c>
      <c r="H21" s="25">
        <f>HOUR(G21)*60*60+MINUTE(G21)*60+SECOND(G21)</f>
        <v>25363</v>
      </c>
      <c r="I21" s="81">
        <v>1.04</v>
      </c>
      <c r="J21" s="25">
        <f>H21*I21</f>
        <v>26377.52</v>
      </c>
      <c r="K21" s="26">
        <f t="shared" si="4"/>
        <v>4</v>
      </c>
      <c r="L21" s="26">
        <f t="shared" si="4"/>
        <v>4</v>
      </c>
      <c r="M21" s="25">
        <f>H21*I21</f>
        <v>26377.52</v>
      </c>
      <c r="N21" s="26">
        <f t="shared" si="5"/>
        <v>4</v>
      </c>
      <c r="O21" s="26">
        <f t="shared" si="5"/>
        <v>4</v>
      </c>
      <c r="P21" s="65">
        <f>O21*1.25</f>
        <v>5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0.13471064814814815</v>
      </c>
      <c r="G22" s="24">
        <f>IF(F22&gt;I$15,F22-I$15,F22+24-I$15)</f>
        <v>23.384710648148147</v>
      </c>
      <c r="H22" s="25">
        <f>HOUR(G22)*60*60+MINUTE(G22)*60+SECOND(G22)</f>
        <v>33239</v>
      </c>
      <c r="I22" s="83">
        <v>1.0269999999999999</v>
      </c>
      <c r="J22" s="25">
        <f>H22*I22</f>
        <v>34136.452999999994</v>
      </c>
      <c r="K22" s="26">
        <f t="shared" si="4"/>
        <v>5</v>
      </c>
      <c r="L22" s="26">
        <f t="shared" si="4"/>
        <v>5</v>
      </c>
      <c r="M22" s="25">
        <f>H22*I22</f>
        <v>34136.452999999994</v>
      </c>
      <c r="N22" s="26">
        <f t="shared" si="5"/>
        <v>5</v>
      </c>
      <c r="O22" s="26">
        <f t="shared" si="5"/>
        <v>5</v>
      </c>
      <c r="P22" s="65">
        <f>O22*1.25</f>
        <v>6.25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97">
        <v>0.75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4141</v>
      </c>
      <c r="C26" s="76" t="s">
        <v>75</v>
      </c>
      <c r="D26" s="75" t="s">
        <v>76</v>
      </c>
      <c r="E26" s="80" t="s">
        <v>77</v>
      </c>
      <c r="F26" s="23">
        <v>4.238425925925926E-2</v>
      </c>
      <c r="G26" s="24">
        <f t="shared" ref="G26:G31" si="6">IF(F26&gt;I$23,F26-I$23,F26+24-I$23)</f>
        <v>23.292384259259258</v>
      </c>
      <c r="H26" s="25">
        <f t="shared" ref="H26:H31" si="7">HOUR(G26)*60*60+MINUTE(G26)*60+SECOND(G26)</f>
        <v>25262</v>
      </c>
      <c r="I26" s="81">
        <v>0.98199999999999998</v>
      </c>
      <c r="J26" s="25">
        <f t="shared" ref="J26:J31" si="8">H26*I26</f>
        <v>24807.284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24807.284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O26*1.25</f>
        <v>1.25</v>
      </c>
    </row>
    <row r="27" spans="1:16" ht="17.100000000000001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23">
        <v>4.4398148148148152E-2</v>
      </c>
      <c r="G27" s="24">
        <f t="shared" si="6"/>
        <v>23.294398148148147</v>
      </c>
      <c r="H27" s="25">
        <f t="shared" si="7"/>
        <v>25436</v>
      </c>
      <c r="I27" s="81">
        <v>0.98699999999999999</v>
      </c>
      <c r="J27" s="25">
        <f t="shared" si="8"/>
        <v>25105.331999999999</v>
      </c>
      <c r="K27" s="26">
        <f t="shared" si="9"/>
        <v>2</v>
      </c>
      <c r="L27" s="26">
        <f t="shared" si="9"/>
        <v>2</v>
      </c>
      <c r="M27" s="25">
        <f t="shared" si="10"/>
        <v>25105.331999999999</v>
      </c>
      <c r="N27" s="26">
        <f t="shared" si="11"/>
        <v>2</v>
      </c>
      <c r="O27" s="26">
        <f t="shared" si="11"/>
        <v>2</v>
      </c>
      <c r="P27" s="65">
        <f t="shared" si="12"/>
        <v>2.5</v>
      </c>
    </row>
    <row r="28" spans="1:16" ht="17.100000000000001" customHeight="1" x14ac:dyDescent="0.2">
      <c r="B28" s="75">
        <v>3470</v>
      </c>
      <c r="C28" s="76" t="s">
        <v>68</v>
      </c>
      <c r="D28" s="75" t="s">
        <v>19</v>
      </c>
      <c r="E28" s="80" t="s">
        <v>69</v>
      </c>
      <c r="F28" s="23">
        <v>4.7152777777777773E-2</v>
      </c>
      <c r="G28" s="24">
        <f t="shared" si="6"/>
        <v>23.297152777777779</v>
      </c>
      <c r="H28" s="25">
        <f t="shared" si="7"/>
        <v>25674</v>
      </c>
      <c r="I28" s="81">
        <v>0.996</v>
      </c>
      <c r="J28" s="25">
        <f t="shared" si="8"/>
        <v>25571.304</v>
      </c>
      <c r="K28" s="26">
        <f t="shared" si="9"/>
        <v>3</v>
      </c>
      <c r="L28" s="26">
        <f t="shared" si="9"/>
        <v>3</v>
      </c>
      <c r="M28" s="25">
        <f t="shared" si="10"/>
        <v>25571.304</v>
      </c>
      <c r="N28" s="26">
        <f t="shared" si="11"/>
        <v>3</v>
      </c>
      <c r="O28" s="26">
        <f t="shared" si="11"/>
        <v>3</v>
      </c>
      <c r="P28" s="65">
        <f t="shared" si="12"/>
        <v>3.75</v>
      </c>
    </row>
    <row r="29" spans="1:16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3">
        <v>5.3159722222222226E-2</v>
      </c>
      <c r="G29" s="24">
        <f t="shared" si="6"/>
        <v>23.303159722222222</v>
      </c>
      <c r="H29" s="25">
        <f t="shared" si="7"/>
        <v>26193</v>
      </c>
      <c r="I29" s="81">
        <v>1.0149999999999999</v>
      </c>
      <c r="J29" s="25">
        <f t="shared" si="8"/>
        <v>26585.894999999997</v>
      </c>
      <c r="K29" s="26">
        <f t="shared" si="9"/>
        <v>4</v>
      </c>
      <c r="L29" s="26">
        <f t="shared" si="9"/>
        <v>4</v>
      </c>
      <c r="M29" s="25">
        <f t="shared" si="10"/>
        <v>26585.894999999997</v>
      </c>
      <c r="N29" s="26">
        <f t="shared" si="11"/>
        <v>4</v>
      </c>
      <c r="O29" s="26">
        <f t="shared" si="11"/>
        <v>4</v>
      </c>
      <c r="P29" s="65">
        <f t="shared" si="12"/>
        <v>5</v>
      </c>
    </row>
    <row r="30" spans="1:16" ht="17.100000000000001" customHeight="1" x14ac:dyDescent="0.2">
      <c r="B30" s="75">
        <v>3939</v>
      </c>
      <c r="C30" s="76" t="s">
        <v>67</v>
      </c>
      <c r="D30" s="75" t="s">
        <v>19</v>
      </c>
      <c r="E30" s="80" t="s">
        <v>94</v>
      </c>
      <c r="F30" s="23">
        <v>8.2696759259259262E-2</v>
      </c>
      <c r="G30" s="24">
        <f t="shared" si="6"/>
        <v>23.33269675925926</v>
      </c>
      <c r="H30" s="25">
        <f t="shared" si="7"/>
        <v>28745</v>
      </c>
      <c r="I30" s="81">
        <v>0.997</v>
      </c>
      <c r="J30" s="25">
        <f t="shared" si="8"/>
        <v>28658.764999999999</v>
      </c>
      <c r="K30" s="26">
        <f t="shared" si="9"/>
        <v>5</v>
      </c>
      <c r="L30" s="26">
        <f t="shared" si="9"/>
        <v>5</v>
      </c>
      <c r="M30" s="25">
        <f t="shared" si="10"/>
        <v>28658.764999999999</v>
      </c>
      <c r="N30" s="26">
        <f t="shared" si="11"/>
        <v>5</v>
      </c>
      <c r="O30" s="26">
        <f t="shared" si="11"/>
        <v>5</v>
      </c>
      <c r="P30" s="65">
        <f t="shared" si="12"/>
        <v>6.25</v>
      </c>
    </row>
    <row r="31" spans="1:16" ht="17.100000000000001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23">
        <v>0.13013888888888889</v>
      </c>
      <c r="G31" s="24">
        <f t="shared" si="6"/>
        <v>23.38013888888889</v>
      </c>
      <c r="H31" s="25">
        <f t="shared" si="7"/>
        <v>32844</v>
      </c>
      <c r="I31" s="81">
        <v>0.98399999999999999</v>
      </c>
      <c r="J31" s="25">
        <f t="shared" si="8"/>
        <v>32318.495999999999</v>
      </c>
      <c r="K31" s="26">
        <f t="shared" si="9"/>
        <v>6</v>
      </c>
      <c r="L31" s="26">
        <f t="shared" si="9"/>
        <v>6</v>
      </c>
      <c r="M31" s="25">
        <f t="shared" si="10"/>
        <v>32318.495999999999</v>
      </c>
      <c r="N31" s="26">
        <f t="shared" si="11"/>
        <v>6</v>
      </c>
      <c r="O31" s="26">
        <f t="shared" si="11"/>
        <v>6</v>
      </c>
      <c r="P31" s="65">
        <f t="shared" si="12"/>
        <v>7.5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97">
        <v>0.75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5.8402777777777776E-2</v>
      </c>
      <c r="G35" s="24">
        <f>IF(F35&gt;I$32,F35-I$32,F35+24-I$32)</f>
        <v>23.308402777777779</v>
      </c>
      <c r="H35" s="25">
        <f>HOUR(G35)*60*60+MINUTE(G35)*60+SECOND(G35)</f>
        <v>26646</v>
      </c>
      <c r="I35" s="87">
        <v>0.95</v>
      </c>
      <c r="J35" s="25">
        <f>H35*I35</f>
        <v>25313.699999999997</v>
      </c>
      <c r="K35" s="26">
        <f>RANK( J35, J$35:J$35,1)</f>
        <v>1</v>
      </c>
      <c r="L35" s="26">
        <f>RANK( K35, K$35:K$35,1)</f>
        <v>1</v>
      </c>
      <c r="M35" s="25">
        <f>H35*I35</f>
        <v>25313.699999999997</v>
      </c>
      <c r="N35" s="26">
        <f>RANK( M35, M$35:M$35,1)</f>
        <v>1</v>
      </c>
      <c r="O35" s="26">
        <f>RANK( N35, N$35:N$35,1)</f>
        <v>1</v>
      </c>
      <c r="P35" s="65">
        <f>O35*1.25</f>
        <v>1.25</v>
      </c>
    </row>
    <row r="36" spans="2:16" ht="17.100000000000001" customHeight="1" x14ac:dyDescent="0.2">
      <c r="B36" s="106" t="s">
        <v>88</v>
      </c>
      <c r="C36" s="100"/>
      <c r="D36" s="100"/>
      <c r="E36" s="100"/>
      <c r="F36" s="101"/>
      <c r="G36" s="102"/>
      <c r="H36" s="103"/>
      <c r="I36" s="104"/>
      <c r="J36" s="103"/>
      <c r="K36" s="29"/>
      <c r="L36" s="29"/>
      <c r="M36" s="103"/>
      <c r="N36" s="29"/>
      <c r="O36" s="29"/>
      <c r="P36" s="105"/>
    </row>
    <row r="37" spans="2:16" ht="15.75" x14ac:dyDescent="0.25">
      <c r="B37" s="33"/>
      <c r="C37" s="34"/>
      <c r="D37" s="34"/>
      <c r="E37" s="34"/>
      <c r="F37" s="35"/>
      <c r="G37" s="35"/>
      <c r="H37" s="35"/>
      <c r="I37" s="84"/>
      <c r="J37" s="35"/>
      <c r="K37" s="31" t="s">
        <v>26</v>
      </c>
      <c r="L37" s="36"/>
      <c r="M37" s="35"/>
      <c r="N37" s="35"/>
      <c r="O37" s="37"/>
    </row>
    <row r="38" spans="2:16" x14ac:dyDescent="0.2">
      <c r="B38" s="1"/>
      <c r="C38" s="30" t="s">
        <v>20</v>
      </c>
      <c r="D38" s="28"/>
      <c r="E38" s="28"/>
      <c r="F38" s="33"/>
      <c r="G38" s="33"/>
      <c r="I38" s="85"/>
      <c r="J38" s="31"/>
      <c r="K38" s="56" t="s">
        <v>89</v>
      </c>
      <c r="L38" s="3"/>
      <c r="M38" s="38"/>
      <c r="N38" s="37"/>
      <c r="O38" s="33"/>
    </row>
  </sheetData>
  <sortState ref="A26:P31">
    <sortCondition ref="J26:J31"/>
  </sortState>
  <mergeCells count="20">
    <mergeCell ref="C33:C34"/>
    <mergeCell ref="D33:D34"/>
    <mergeCell ref="E33:E34"/>
    <mergeCell ref="I24:I25"/>
    <mergeCell ref="I33:I34"/>
    <mergeCell ref="C16:C17"/>
    <mergeCell ref="D16:D17"/>
    <mergeCell ref="E16:E17"/>
    <mergeCell ref="I16:I17"/>
    <mergeCell ref="C24:C25"/>
    <mergeCell ref="D24:D25"/>
    <mergeCell ref="E24:E25"/>
    <mergeCell ref="C4:C5"/>
    <mergeCell ref="D4:D5"/>
    <mergeCell ref="E4:E5"/>
    <mergeCell ref="I4:I5"/>
    <mergeCell ref="C10:C11"/>
    <mergeCell ref="D10:D11"/>
    <mergeCell ref="E10:E11"/>
    <mergeCell ref="I10:I11"/>
  </mergeCells>
  <phoneticPr fontId="0" type="noConversion"/>
  <pageMargins left="0.15748031496062992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0" workbookViewId="0">
      <selection activeCell="D18" sqref="D18"/>
    </sheetView>
  </sheetViews>
  <sheetFormatPr defaultRowHeight="12.75" x14ac:dyDescent="0.2"/>
  <cols>
    <col min="1" max="1" width="6.42578125" customWidth="1"/>
    <col min="2" max="2" width="24.5703125" customWidth="1"/>
    <col min="3" max="3" width="9.85546875" customWidth="1"/>
    <col min="4" max="4" width="32.7109375" customWidth="1"/>
    <col min="5" max="5" width="8.85546875" customWidth="1"/>
    <col min="6" max="6" width="8.28515625" customWidth="1"/>
    <col min="7" max="7" width="6.5703125" customWidth="1"/>
    <col min="8" max="8" width="5.7109375" customWidth="1"/>
    <col min="9" max="9" width="7.5703125" customWidth="1"/>
    <col min="10" max="10" width="4" customWidth="1"/>
    <col min="11" max="11" width="4.28515625" customWidth="1"/>
    <col min="12" max="12" width="7.42578125" customWidth="1"/>
    <col min="13" max="13" width="4" customWidth="1"/>
    <col min="14" max="14" width="4.28515625" customWidth="1"/>
    <col min="15" max="15" width="5.7109375" customWidth="1"/>
  </cols>
  <sheetData>
    <row r="1" spans="1:15" ht="15" x14ac:dyDescent="0.2">
      <c r="B1" s="1"/>
      <c r="C1" s="1"/>
      <c r="D1" s="1"/>
      <c r="E1" s="59" t="s">
        <v>38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1:15" ht="19.5" customHeight="1" x14ac:dyDescent="0.2">
      <c r="B2" s="1"/>
      <c r="C2" s="1"/>
      <c r="D2" s="1"/>
      <c r="E2" s="54" t="s">
        <v>21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1:15" ht="17.25" customHeight="1" x14ac:dyDescent="0.2">
      <c r="B3" s="1"/>
      <c r="C3" s="1"/>
      <c r="D3" s="1"/>
      <c r="E3" s="1" t="s">
        <v>39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x14ac:dyDescent="0.2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 x14ac:dyDescent="0.2">
      <c r="A5" s="5" t="s">
        <v>40</v>
      </c>
      <c r="B5" s="5"/>
      <c r="C5" s="6"/>
      <c r="D5" s="6"/>
      <c r="E5" s="6"/>
      <c r="F5" s="6"/>
      <c r="G5" s="7"/>
      <c r="H5" s="7" t="s">
        <v>0</v>
      </c>
      <c r="I5" s="97">
        <v>0.75</v>
      </c>
      <c r="J5" s="9"/>
      <c r="K5" s="10"/>
      <c r="L5" s="6"/>
      <c r="M5" s="10"/>
      <c r="N5" s="10"/>
      <c r="O5" s="6"/>
    </row>
    <row r="6" spans="1:15" x14ac:dyDescent="0.2">
      <c r="A6" s="11" t="s">
        <v>1</v>
      </c>
      <c r="B6" s="127" t="s">
        <v>2</v>
      </c>
      <c r="C6" s="129" t="s">
        <v>3</v>
      </c>
      <c r="D6" s="129" t="s">
        <v>4</v>
      </c>
      <c r="E6" s="12" t="s">
        <v>5</v>
      </c>
      <c r="F6" s="13" t="s">
        <v>6</v>
      </c>
      <c r="G6" s="14" t="s">
        <v>6</v>
      </c>
      <c r="H6" s="133" t="s">
        <v>7</v>
      </c>
      <c r="I6" s="15" t="s">
        <v>8</v>
      </c>
      <c r="J6" s="16"/>
      <c r="K6" s="17"/>
      <c r="L6" s="15" t="s">
        <v>9</v>
      </c>
      <c r="M6" s="16"/>
      <c r="N6" s="17"/>
      <c r="O6" s="63" t="s">
        <v>27</v>
      </c>
    </row>
    <row r="7" spans="1:15" x14ac:dyDescent="0.2">
      <c r="A7" s="18" t="s">
        <v>10</v>
      </c>
      <c r="B7" s="128"/>
      <c r="C7" s="130"/>
      <c r="D7" s="130"/>
      <c r="E7" s="19" t="s">
        <v>11</v>
      </c>
      <c r="F7" s="19" t="s">
        <v>12</v>
      </c>
      <c r="G7" s="20" t="s">
        <v>12</v>
      </c>
      <c r="H7" s="134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  <c r="O7" s="64" t="s">
        <v>28</v>
      </c>
    </row>
    <row r="8" spans="1:15" ht="21" customHeight="1" x14ac:dyDescent="0.2">
      <c r="A8" s="66">
        <v>2055</v>
      </c>
      <c r="B8" s="66" t="s">
        <v>41</v>
      </c>
      <c r="C8" s="66" t="s">
        <v>44</v>
      </c>
      <c r="D8" s="60" t="s">
        <v>45</v>
      </c>
      <c r="E8" s="23">
        <v>0.93819444444444444</v>
      </c>
      <c r="F8" s="24">
        <f t="shared" ref="F8:F25" si="0">IF(E8&gt;I$5,E8-I$5,E8+24-I$5)</f>
        <v>0.18819444444444444</v>
      </c>
      <c r="G8" s="25">
        <f t="shared" ref="G8:G25" si="1">HOUR(F8)*60*60+MINUTE(F8)*60+SECOND(F8)</f>
        <v>16260</v>
      </c>
      <c r="H8" s="68">
        <v>1.385</v>
      </c>
      <c r="I8" s="25">
        <f t="shared" ref="I8:I25" si="2">G8*H8</f>
        <v>22520.1</v>
      </c>
      <c r="J8" s="26">
        <f t="shared" ref="J8:K25" si="3">RANK( I8, I$8:I$25,1)</f>
        <v>1</v>
      </c>
      <c r="K8" s="26">
        <f t="shared" si="3"/>
        <v>1</v>
      </c>
      <c r="L8" s="25">
        <f t="shared" ref="L8:L25" si="4">G8*H8</f>
        <v>22520.1</v>
      </c>
      <c r="M8" s="26">
        <f t="shared" ref="M8:N25" si="5">RANK( L8, L$8:L$25,1)</f>
        <v>1</v>
      </c>
      <c r="N8" s="26">
        <f t="shared" si="5"/>
        <v>1</v>
      </c>
      <c r="O8" s="65">
        <f t="shared" ref="O8:O25" si="6">N8*1.25</f>
        <v>1.25</v>
      </c>
    </row>
    <row r="9" spans="1:15" ht="21" customHeight="1" x14ac:dyDescent="0.2">
      <c r="A9" s="75">
        <v>965</v>
      </c>
      <c r="B9" s="78" t="s">
        <v>61</v>
      </c>
      <c r="C9" s="75" t="s">
        <v>29</v>
      </c>
      <c r="D9" s="78" t="s">
        <v>30</v>
      </c>
      <c r="E9" s="23">
        <v>9.0509259259259258E-3</v>
      </c>
      <c r="F9" s="24">
        <f t="shared" si="0"/>
        <v>23.259050925925926</v>
      </c>
      <c r="G9" s="25">
        <f t="shared" si="1"/>
        <v>22382</v>
      </c>
      <c r="H9" s="81">
        <v>1.028</v>
      </c>
      <c r="I9" s="25">
        <f t="shared" si="2"/>
        <v>23008.696</v>
      </c>
      <c r="J9" s="26">
        <f t="shared" si="3"/>
        <v>2</v>
      </c>
      <c r="K9" s="26">
        <f t="shared" si="3"/>
        <v>2</v>
      </c>
      <c r="L9" s="25">
        <f t="shared" si="4"/>
        <v>23008.696</v>
      </c>
      <c r="M9" s="26">
        <f t="shared" si="5"/>
        <v>2</v>
      </c>
      <c r="N9" s="26">
        <f t="shared" si="5"/>
        <v>2</v>
      </c>
      <c r="O9" s="65">
        <f t="shared" si="6"/>
        <v>2.5</v>
      </c>
    </row>
    <row r="10" spans="1:15" ht="21" customHeight="1" x14ac:dyDescent="0.2">
      <c r="A10" s="75">
        <v>4141</v>
      </c>
      <c r="B10" s="78" t="s">
        <v>75</v>
      </c>
      <c r="C10" s="75" t="s">
        <v>76</v>
      </c>
      <c r="D10" s="116" t="s">
        <v>77</v>
      </c>
      <c r="E10" s="23">
        <v>4.238425925925926E-2</v>
      </c>
      <c r="F10" s="24">
        <f t="shared" si="0"/>
        <v>23.292384259259258</v>
      </c>
      <c r="G10" s="25">
        <f t="shared" si="1"/>
        <v>25262</v>
      </c>
      <c r="H10" s="81">
        <v>0.98199999999999998</v>
      </c>
      <c r="I10" s="25">
        <f t="shared" si="2"/>
        <v>24807.284</v>
      </c>
      <c r="J10" s="26">
        <f t="shared" si="3"/>
        <v>3</v>
      </c>
      <c r="K10" s="26">
        <f t="shared" si="3"/>
        <v>3</v>
      </c>
      <c r="L10" s="25">
        <f t="shared" si="4"/>
        <v>24807.284</v>
      </c>
      <c r="M10" s="26">
        <f t="shared" si="5"/>
        <v>3</v>
      </c>
      <c r="N10" s="26">
        <f t="shared" si="5"/>
        <v>3</v>
      </c>
      <c r="O10" s="65">
        <f t="shared" si="6"/>
        <v>3.75</v>
      </c>
    </row>
    <row r="11" spans="1:15" ht="21" customHeight="1" x14ac:dyDescent="0.2">
      <c r="A11" s="75">
        <v>1979</v>
      </c>
      <c r="B11" s="76" t="s">
        <v>70</v>
      </c>
      <c r="C11" s="75" t="s">
        <v>19</v>
      </c>
      <c r="D11" s="80" t="s">
        <v>71</v>
      </c>
      <c r="E11" s="23">
        <v>4.4398148148148152E-2</v>
      </c>
      <c r="F11" s="24">
        <f t="shared" si="0"/>
        <v>23.294398148148147</v>
      </c>
      <c r="G11" s="25">
        <f t="shared" si="1"/>
        <v>25436</v>
      </c>
      <c r="H11" s="81">
        <v>0.98699999999999999</v>
      </c>
      <c r="I11" s="25">
        <f t="shared" si="2"/>
        <v>25105.331999999999</v>
      </c>
      <c r="J11" s="26">
        <f t="shared" si="3"/>
        <v>4</v>
      </c>
      <c r="K11" s="26">
        <f t="shared" si="3"/>
        <v>4</v>
      </c>
      <c r="L11" s="25">
        <f t="shared" si="4"/>
        <v>25105.331999999999</v>
      </c>
      <c r="M11" s="26">
        <f t="shared" si="5"/>
        <v>4</v>
      </c>
      <c r="N11" s="26">
        <f t="shared" si="5"/>
        <v>4</v>
      </c>
      <c r="O11" s="65">
        <f t="shared" si="6"/>
        <v>5</v>
      </c>
    </row>
    <row r="12" spans="1:15" ht="21" customHeight="1" x14ac:dyDescent="0.2">
      <c r="A12" s="75">
        <v>508</v>
      </c>
      <c r="B12" s="76" t="s">
        <v>59</v>
      </c>
      <c r="C12" s="75" t="s">
        <v>18</v>
      </c>
      <c r="D12" s="77" t="s">
        <v>60</v>
      </c>
      <c r="E12" s="23">
        <v>3.1678240740740743E-2</v>
      </c>
      <c r="F12" s="24">
        <f t="shared" si="0"/>
        <v>23.281678240740742</v>
      </c>
      <c r="G12" s="25">
        <f t="shared" si="1"/>
        <v>24337</v>
      </c>
      <c r="H12" s="81">
        <v>1.0369999999999999</v>
      </c>
      <c r="I12" s="25">
        <f t="shared" si="2"/>
        <v>25237.468999999997</v>
      </c>
      <c r="J12" s="26">
        <f t="shared" si="3"/>
        <v>5</v>
      </c>
      <c r="K12" s="26">
        <f t="shared" si="3"/>
        <v>5</v>
      </c>
      <c r="L12" s="25">
        <f t="shared" si="4"/>
        <v>25237.468999999997</v>
      </c>
      <c r="M12" s="26">
        <f t="shared" si="5"/>
        <v>5</v>
      </c>
      <c r="N12" s="26">
        <f t="shared" si="5"/>
        <v>5</v>
      </c>
      <c r="O12" s="65">
        <f t="shared" si="6"/>
        <v>6.25</v>
      </c>
    </row>
    <row r="13" spans="1:15" ht="21" customHeight="1" x14ac:dyDescent="0.2">
      <c r="A13" s="75">
        <v>9101</v>
      </c>
      <c r="B13" s="76" t="s">
        <v>78</v>
      </c>
      <c r="C13" s="75" t="s">
        <v>79</v>
      </c>
      <c r="D13" s="77" t="s">
        <v>80</v>
      </c>
      <c r="E13" s="23">
        <v>5.8402777777777776E-2</v>
      </c>
      <c r="F13" s="24">
        <f t="shared" si="0"/>
        <v>23.308402777777779</v>
      </c>
      <c r="G13" s="25">
        <f t="shared" si="1"/>
        <v>26646</v>
      </c>
      <c r="H13" s="81">
        <v>0.95</v>
      </c>
      <c r="I13" s="25">
        <f t="shared" si="2"/>
        <v>25313.699999999997</v>
      </c>
      <c r="J13" s="26">
        <f t="shared" si="3"/>
        <v>6</v>
      </c>
      <c r="K13" s="26">
        <f t="shared" si="3"/>
        <v>6</v>
      </c>
      <c r="L13" s="25">
        <f t="shared" si="4"/>
        <v>25313.699999999997</v>
      </c>
      <c r="M13" s="26">
        <f t="shared" si="5"/>
        <v>6</v>
      </c>
      <c r="N13" s="26">
        <f t="shared" si="5"/>
        <v>6</v>
      </c>
      <c r="O13" s="65">
        <f t="shared" si="6"/>
        <v>7.5</v>
      </c>
    </row>
    <row r="14" spans="1:15" ht="21" customHeight="1" x14ac:dyDescent="0.2">
      <c r="A14" s="75">
        <v>1582</v>
      </c>
      <c r="B14" s="76" t="s">
        <v>57</v>
      </c>
      <c r="C14" s="75" t="s">
        <v>18</v>
      </c>
      <c r="D14" s="77" t="s">
        <v>58</v>
      </c>
      <c r="E14" s="23">
        <v>3.3599537037037039E-2</v>
      </c>
      <c r="F14" s="24">
        <f t="shared" si="0"/>
        <v>23.283599537037038</v>
      </c>
      <c r="G14" s="25">
        <f t="shared" si="1"/>
        <v>24503</v>
      </c>
      <c r="H14" s="81">
        <v>1.0369999999999999</v>
      </c>
      <c r="I14" s="25">
        <f t="shared" si="2"/>
        <v>25409.610999999997</v>
      </c>
      <c r="J14" s="26">
        <f t="shared" si="3"/>
        <v>7</v>
      </c>
      <c r="K14" s="26">
        <f t="shared" si="3"/>
        <v>7</v>
      </c>
      <c r="L14" s="25">
        <f t="shared" si="4"/>
        <v>25409.610999999997</v>
      </c>
      <c r="M14" s="26">
        <f t="shared" si="5"/>
        <v>7</v>
      </c>
      <c r="N14" s="26">
        <f t="shared" si="5"/>
        <v>7</v>
      </c>
      <c r="O14" s="65">
        <f t="shared" si="6"/>
        <v>8.75</v>
      </c>
    </row>
    <row r="15" spans="1:15" ht="21" customHeight="1" x14ac:dyDescent="0.2">
      <c r="A15" s="75">
        <v>3470</v>
      </c>
      <c r="B15" s="76" t="s">
        <v>68</v>
      </c>
      <c r="C15" s="75" t="s">
        <v>19</v>
      </c>
      <c r="D15" s="80" t="s">
        <v>69</v>
      </c>
      <c r="E15" s="23">
        <v>4.7152777777777773E-2</v>
      </c>
      <c r="F15" s="24">
        <f t="shared" si="0"/>
        <v>23.297152777777779</v>
      </c>
      <c r="G15" s="25">
        <f t="shared" si="1"/>
        <v>25674</v>
      </c>
      <c r="H15" s="81">
        <v>0.996</v>
      </c>
      <c r="I15" s="25">
        <f t="shared" si="2"/>
        <v>25571.304</v>
      </c>
      <c r="J15" s="26">
        <f t="shared" si="3"/>
        <v>8</v>
      </c>
      <c r="K15" s="26">
        <f t="shared" si="3"/>
        <v>8</v>
      </c>
      <c r="L15" s="25">
        <f t="shared" si="4"/>
        <v>25571.304</v>
      </c>
      <c r="M15" s="26">
        <f t="shared" si="5"/>
        <v>8</v>
      </c>
      <c r="N15" s="26">
        <f t="shared" si="5"/>
        <v>8</v>
      </c>
      <c r="O15" s="65">
        <f t="shared" si="6"/>
        <v>10</v>
      </c>
    </row>
    <row r="16" spans="1:15" ht="21" customHeight="1" x14ac:dyDescent="0.2">
      <c r="A16" s="67">
        <v>432</v>
      </c>
      <c r="B16" s="69" t="s">
        <v>43</v>
      </c>
      <c r="C16" s="67" t="s">
        <v>16</v>
      </c>
      <c r="D16" s="70" t="s">
        <v>47</v>
      </c>
      <c r="E16" s="23">
        <v>8.7615740740740744E-3</v>
      </c>
      <c r="F16" s="24">
        <f t="shared" si="0"/>
        <v>23.258761574074075</v>
      </c>
      <c r="G16" s="25">
        <f t="shared" si="1"/>
        <v>22357</v>
      </c>
      <c r="H16" s="68">
        <v>1.1599999999999999</v>
      </c>
      <c r="I16" s="25">
        <f t="shared" si="2"/>
        <v>25934.12</v>
      </c>
      <c r="J16" s="26">
        <f t="shared" si="3"/>
        <v>9</v>
      </c>
      <c r="K16" s="26">
        <f t="shared" si="3"/>
        <v>9</v>
      </c>
      <c r="L16" s="25">
        <f t="shared" si="4"/>
        <v>25934.12</v>
      </c>
      <c r="M16" s="26">
        <f t="shared" si="5"/>
        <v>9</v>
      </c>
      <c r="N16" s="26">
        <f t="shared" si="5"/>
        <v>9</v>
      </c>
      <c r="O16" s="65">
        <f t="shared" si="6"/>
        <v>11.25</v>
      </c>
    </row>
    <row r="17" spans="1:15" ht="21" customHeight="1" x14ac:dyDescent="0.2">
      <c r="A17" s="67">
        <v>7400</v>
      </c>
      <c r="B17" s="69" t="s">
        <v>42</v>
      </c>
      <c r="C17" s="67" t="s">
        <v>16</v>
      </c>
      <c r="D17" s="70" t="s">
        <v>46</v>
      </c>
      <c r="E17" s="23">
        <v>7.4652777777777781E-3</v>
      </c>
      <c r="F17" s="24">
        <f t="shared" si="0"/>
        <v>23.257465277777779</v>
      </c>
      <c r="G17" s="25">
        <f t="shared" si="1"/>
        <v>22245</v>
      </c>
      <c r="H17" s="68">
        <v>1.1659999999999999</v>
      </c>
      <c r="I17" s="25">
        <f t="shared" si="2"/>
        <v>25937.67</v>
      </c>
      <c r="J17" s="26">
        <f t="shared" si="3"/>
        <v>10</v>
      </c>
      <c r="K17" s="26">
        <f t="shared" si="3"/>
        <v>10</v>
      </c>
      <c r="L17" s="25">
        <f t="shared" si="4"/>
        <v>25937.67</v>
      </c>
      <c r="M17" s="26">
        <f t="shared" si="5"/>
        <v>10</v>
      </c>
      <c r="N17" s="26">
        <f t="shared" si="5"/>
        <v>10</v>
      </c>
      <c r="O17" s="65">
        <f t="shared" si="6"/>
        <v>12.5</v>
      </c>
    </row>
    <row r="18" spans="1:15" ht="21" customHeight="1" x14ac:dyDescent="0.2">
      <c r="A18" s="78">
        <v>10101</v>
      </c>
      <c r="B18" s="79" t="s">
        <v>56</v>
      </c>
      <c r="C18" s="78" t="s">
        <v>18</v>
      </c>
      <c r="D18" s="77" t="s">
        <v>95</v>
      </c>
      <c r="E18" s="23">
        <v>4.355324074074074E-2</v>
      </c>
      <c r="F18" s="24">
        <f t="shared" si="0"/>
        <v>23.293553240740742</v>
      </c>
      <c r="G18" s="25">
        <f t="shared" si="1"/>
        <v>25363</v>
      </c>
      <c r="H18" s="83">
        <v>1.04</v>
      </c>
      <c r="I18" s="25">
        <f t="shared" si="2"/>
        <v>26377.52</v>
      </c>
      <c r="J18" s="26">
        <f t="shared" si="3"/>
        <v>11</v>
      </c>
      <c r="K18" s="26">
        <f t="shared" si="3"/>
        <v>11</v>
      </c>
      <c r="L18" s="25">
        <f t="shared" si="4"/>
        <v>26377.52</v>
      </c>
      <c r="M18" s="26">
        <f t="shared" si="5"/>
        <v>11</v>
      </c>
      <c r="N18" s="26">
        <f t="shared" si="5"/>
        <v>11</v>
      </c>
      <c r="O18" s="65">
        <f t="shared" si="6"/>
        <v>13.75</v>
      </c>
    </row>
    <row r="19" spans="1:15" ht="21" customHeight="1" x14ac:dyDescent="0.2">
      <c r="A19" s="75">
        <v>481</v>
      </c>
      <c r="B19" s="76" t="s">
        <v>64</v>
      </c>
      <c r="C19" s="75" t="s">
        <v>65</v>
      </c>
      <c r="D19" s="80" t="s">
        <v>66</v>
      </c>
      <c r="E19" s="23">
        <v>5.3159722222222226E-2</v>
      </c>
      <c r="F19" s="24">
        <f t="shared" si="0"/>
        <v>23.303159722222222</v>
      </c>
      <c r="G19" s="25">
        <f t="shared" si="1"/>
        <v>26193</v>
      </c>
      <c r="H19" s="81">
        <v>1.0149999999999999</v>
      </c>
      <c r="I19" s="25">
        <f t="shared" si="2"/>
        <v>26585.894999999997</v>
      </c>
      <c r="J19" s="26">
        <f t="shared" si="3"/>
        <v>12</v>
      </c>
      <c r="K19" s="26">
        <f t="shared" si="3"/>
        <v>12</v>
      </c>
      <c r="L19" s="25">
        <f t="shared" si="4"/>
        <v>26585.894999999997</v>
      </c>
      <c r="M19" s="26">
        <f t="shared" si="5"/>
        <v>12</v>
      </c>
      <c r="N19" s="26">
        <f t="shared" si="5"/>
        <v>12</v>
      </c>
      <c r="O19" s="65">
        <f t="shared" si="6"/>
        <v>15</v>
      </c>
    </row>
    <row r="20" spans="1:15" ht="21" customHeight="1" x14ac:dyDescent="0.2">
      <c r="A20" s="71">
        <v>5050</v>
      </c>
      <c r="B20" s="72" t="s">
        <v>53</v>
      </c>
      <c r="C20" s="73" t="s">
        <v>54</v>
      </c>
      <c r="D20" s="74" t="s">
        <v>55</v>
      </c>
      <c r="E20" s="23">
        <v>3.5995370370370372E-2</v>
      </c>
      <c r="F20" s="24">
        <f t="shared" si="0"/>
        <v>23.285995370370369</v>
      </c>
      <c r="G20" s="25">
        <f t="shared" si="1"/>
        <v>24710</v>
      </c>
      <c r="H20" s="68">
        <v>1.0760000000000001</v>
      </c>
      <c r="I20" s="25">
        <f t="shared" si="2"/>
        <v>26587.960000000003</v>
      </c>
      <c r="J20" s="26">
        <f t="shared" si="3"/>
        <v>13</v>
      </c>
      <c r="K20" s="26">
        <f t="shared" si="3"/>
        <v>13</v>
      </c>
      <c r="L20" s="25">
        <f t="shared" si="4"/>
        <v>26587.960000000003</v>
      </c>
      <c r="M20" s="26">
        <f t="shared" si="5"/>
        <v>13</v>
      </c>
      <c r="N20" s="26">
        <f t="shared" si="5"/>
        <v>13</v>
      </c>
      <c r="O20" s="65">
        <f t="shared" si="6"/>
        <v>16.25</v>
      </c>
    </row>
    <row r="21" spans="1:15" ht="21" customHeight="1" x14ac:dyDescent="0.2">
      <c r="A21" s="67">
        <v>364</v>
      </c>
      <c r="B21" s="69" t="s">
        <v>48</v>
      </c>
      <c r="C21" s="67" t="s">
        <v>17</v>
      </c>
      <c r="D21" s="70" t="s">
        <v>49</v>
      </c>
      <c r="E21" s="23">
        <v>3.6747685185185182E-2</v>
      </c>
      <c r="F21" s="24">
        <f t="shared" si="0"/>
        <v>23.286747685185187</v>
      </c>
      <c r="G21" s="25">
        <f t="shared" si="1"/>
        <v>24775</v>
      </c>
      <c r="H21" s="68">
        <v>1.107</v>
      </c>
      <c r="I21" s="25">
        <f t="shared" si="2"/>
        <v>27425.924999999999</v>
      </c>
      <c r="J21" s="26">
        <f t="shared" si="3"/>
        <v>14</v>
      </c>
      <c r="K21" s="26">
        <f t="shared" si="3"/>
        <v>14</v>
      </c>
      <c r="L21" s="25">
        <f t="shared" si="4"/>
        <v>27425.924999999999</v>
      </c>
      <c r="M21" s="26">
        <f t="shared" si="5"/>
        <v>14</v>
      </c>
      <c r="N21" s="26">
        <f t="shared" si="5"/>
        <v>14</v>
      </c>
      <c r="O21" s="65">
        <f t="shared" si="6"/>
        <v>17.5</v>
      </c>
    </row>
    <row r="22" spans="1:15" ht="21" customHeight="1" x14ac:dyDescent="0.2">
      <c r="A22" s="75">
        <v>3939</v>
      </c>
      <c r="B22" s="76" t="s">
        <v>67</v>
      </c>
      <c r="C22" s="75" t="s">
        <v>19</v>
      </c>
      <c r="D22" s="80" t="s">
        <v>94</v>
      </c>
      <c r="E22" s="23">
        <v>8.2696759259259262E-2</v>
      </c>
      <c r="F22" s="24">
        <f t="shared" si="0"/>
        <v>23.33269675925926</v>
      </c>
      <c r="G22" s="25">
        <f t="shared" si="1"/>
        <v>28745</v>
      </c>
      <c r="H22" s="81">
        <v>0.997</v>
      </c>
      <c r="I22" s="25">
        <f t="shared" si="2"/>
        <v>28658.764999999999</v>
      </c>
      <c r="J22" s="26">
        <f t="shared" si="3"/>
        <v>15</v>
      </c>
      <c r="K22" s="26">
        <f t="shared" si="3"/>
        <v>15</v>
      </c>
      <c r="L22" s="25">
        <f t="shared" si="4"/>
        <v>28658.764999999999</v>
      </c>
      <c r="M22" s="26">
        <f t="shared" si="5"/>
        <v>15</v>
      </c>
      <c r="N22" s="26">
        <f t="shared" si="5"/>
        <v>15</v>
      </c>
      <c r="O22" s="65">
        <f t="shared" si="6"/>
        <v>18.75</v>
      </c>
    </row>
    <row r="23" spans="1:15" ht="21" customHeight="1" x14ac:dyDescent="0.2">
      <c r="A23" s="75">
        <v>2901</v>
      </c>
      <c r="B23" s="76" t="s">
        <v>72</v>
      </c>
      <c r="C23" s="75" t="s">
        <v>73</v>
      </c>
      <c r="D23" s="80" t="s">
        <v>74</v>
      </c>
      <c r="E23" s="23">
        <v>0.13013888888888889</v>
      </c>
      <c r="F23" s="24">
        <f t="shared" si="0"/>
        <v>23.38013888888889</v>
      </c>
      <c r="G23" s="25">
        <f t="shared" si="1"/>
        <v>32844</v>
      </c>
      <c r="H23" s="81">
        <v>0.98399999999999999</v>
      </c>
      <c r="I23" s="25">
        <f t="shared" si="2"/>
        <v>32318.495999999999</v>
      </c>
      <c r="J23" s="26">
        <f t="shared" si="3"/>
        <v>16</v>
      </c>
      <c r="K23" s="26">
        <f t="shared" si="3"/>
        <v>16</v>
      </c>
      <c r="L23" s="25">
        <f t="shared" si="4"/>
        <v>32318.495999999999</v>
      </c>
      <c r="M23" s="26">
        <f t="shared" si="5"/>
        <v>16</v>
      </c>
      <c r="N23" s="26">
        <f t="shared" si="5"/>
        <v>16</v>
      </c>
      <c r="O23" s="65">
        <f t="shared" si="6"/>
        <v>20</v>
      </c>
    </row>
    <row r="24" spans="1:15" ht="21" customHeight="1" x14ac:dyDescent="0.2">
      <c r="A24" s="75">
        <v>700007</v>
      </c>
      <c r="B24" s="76" t="s">
        <v>62</v>
      </c>
      <c r="C24" s="75" t="s">
        <v>29</v>
      </c>
      <c r="D24" s="77" t="s">
        <v>63</v>
      </c>
      <c r="E24" s="23">
        <v>0.13471064814814815</v>
      </c>
      <c r="F24" s="24">
        <f t="shared" si="0"/>
        <v>23.384710648148147</v>
      </c>
      <c r="G24" s="25">
        <f t="shared" si="1"/>
        <v>33239</v>
      </c>
      <c r="H24" s="81">
        <v>1.0269999999999999</v>
      </c>
      <c r="I24" s="25">
        <f t="shared" si="2"/>
        <v>34136.452999999994</v>
      </c>
      <c r="J24" s="26">
        <f t="shared" si="3"/>
        <v>17</v>
      </c>
      <c r="K24" s="26">
        <f t="shared" si="3"/>
        <v>17</v>
      </c>
      <c r="L24" s="25">
        <f t="shared" si="4"/>
        <v>34136.452999999994</v>
      </c>
      <c r="M24" s="26">
        <f t="shared" si="5"/>
        <v>17</v>
      </c>
      <c r="N24" s="26">
        <f t="shared" si="5"/>
        <v>17</v>
      </c>
      <c r="O24" s="65">
        <f t="shared" si="6"/>
        <v>21.25</v>
      </c>
    </row>
    <row r="25" spans="1:15" ht="21" customHeight="1" x14ac:dyDescent="0.2">
      <c r="A25" s="114">
        <v>28001</v>
      </c>
      <c r="B25" s="115" t="s">
        <v>50</v>
      </c>
      <c r="C25" s="115" t="s">
        <v>51</v>
      </c>
      <c r="D25" s="115" t="s">
        <v>52</v>
      </c>
      <c r="E25" s="23">
        <v>0.13747685185185185</v>
      </c>
      <c r="F25" s="24">
        <f t="shared" si="0"/>
        <v>23.387476851851851</v>
      </c>
      <c r="G25" s="25">
        <f t="shared" si="1"/>
        <v>33478</v>
      </c>
      <c r="H25" s="117">
        <v>1.0960000000000001</v>
      </c>
      <c r="I25" s="25">
        <f t="shared" si="2"/>
        <v>36691.888000000006</v>
      </c>
      <c r="J25" s="26">
        <f t="shared" si="3"/>
        <v>18</v>
      </c>
      <c r="K25" s="26">
        <f t="shared" si="3"/>
        <v>18</v>
      </c>
      <c r="L25" s="25">
        <f t="shared" si="4"/>
        <v>36691.888000000006</v>
      </c>
      <c r="M25" s="26">
        <f t="shared" si="5"/>
        <v>18</v>
      </c>
      <c r="N25" s="26">
        <f t="shared" si="5"/>
        <v>18</v>
      </c>
      <c r="O25" s="65">
        <f t="shared" si="6"/>
        <v>22.5</v>
      </c>
    </row>
    <row r="26" spans="1:15" x14ac:dyDescent="0.2">
      <c r="B26" s="1"/>
      <c r="C26" s="28"/>
      <c r="D26" s="28"/>
      <c r="E26" s="28"/>
      <c r="F26" s="33"/>
      <c r="G26" s="33"/>
      <c r="H26" s="33"/>
      <c r="I26" s="33"/>
      <c r="J26" s="3"/>
      <c r="K26" s="33"/>
      <c r="L26" s="3"/>
      <c r="M26" s="38"/>
      <c r="N26" s="37"/>
      <c r="O26" s="33"/>
    </row>
    <row r="27" spans="1:15" x14ac:dyDescent="0.2">
      <c r="B27" s="1"/>
      <c r="C27" s="28" t="s">
        <v>20</v>
      </c>
      <c r="D27" s="1"/>
      <c r="E27" s="1"/>
      <c r="F27" s="1"/>
      <c r="G27" s="1"/>
      <c r="H27" s="31"/>
      <c r="I27" s="31" t="s">
        <v>26</v>
      </c>
      <c r="K27" s="39"/>
      <c r="L27" s="31"/>
      <c r="M27" s="38"/>
      <c r="N27" s="39"/>
      <c r="O27" s="3"/>
    </row>
    <row r="28" spans="1:15" ht="17.25" customHeight="1" x14ac:dyDescent="0.2">
      <c r="I28" s="56" t="s">
        <v>89</v>
      </c>
    </row>
  </sheetData>
  <sortState ref="A8:O25">
    <sortCondition ref="I8:I25"/>
  </sortState>
  <mergeCells count="4">
    <mergeCell ref="B6:B7"/>
    <mergeCell ref="C6:C7"/>
    <mergeCell ref="D6:D7"/>
    <mergeCell ref="H6:H7"/>
  </mergeCells>
  <phoneticPr fontId="0" type="noConversion"/>
  <pageMargins left="0.35433070866141736" right="0" top="0.59055118110236227" bottom="0" header="0" footer="0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0" zoomScaleNormal="100" workbookViewId="0">
      <selection activeCell="E20" sqref="E20"/>
    </sheetView>
  </sheetViews>
  <sheetFormatPr defaultRowHeight="12.75" x14ac:dyDescent="0.2"/>
  <cols>
    <col min="1" max="1" width="2.42578125" customWidth="1"/>
    <col min="2" max="2" width="8.140625" customWidth="1"/>
    <col min="3" max="3" width="25.7109375" customWidth="1"/>
    <col min="4" max="4" width="10.1406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83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0.59375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0.64057870370370373</v>
      </c>
      <c r="G6" s="24">
        <f>IF(F6&gt;I$3,F6-I$3,F6+24-I$3)</f>
        <v>4.6828703703703733E-2</v>
      </c>
      <c r="H6" s="25">
        <f>HOUR(G6)*60*60+MINUTE(G6)*60+SECOND(G6)</f>
        <v>4046</v>
      </c>
      <c r="I6" s="68">
        <v>1.1659999999999999</v>
      </c>
      <c r="J6" s="25">
        <f>H6*I6</f>
        <v>4717.6359999999995</v>
      </c>
      <c r="K6" s="26">
        <f t="shared" ref="K6:L8" si="0">RANK( J6, J$6:J$8,1)</f>
        <v>1</v>
      </c>
      <c r="L6" s="26">
        <f t="shared" si="0"/>
        <v>1</v>
      </c>
      <c r="M6" s="25">
        <f>H6*I6</f>
        <v>4717.6359999999995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0.64122685185185191</v>
      </c>
      <c r="G7" s="24">
        <f>IF(F7&gt;I$3,F7-I$3,F7+24-I$3)</f>
        <v>4.7476851851851909E-2</v>
      </c>
      <c r="H7" s="25">
        <f>HOUR(G7)*60*60+MINUTE(G7)*60+SECOND(G7)</f>
        <v>4102</v>
      </c>
      <c r="I7" s="68">
        <v>1.1599999999999999</v>
      </c>
      <c r="J7" s="25">
        <f>H7*I7</f>
        <v>4758.32</v>
      </c>
      <c r="K7" s="26">
        <f t="shared" si="0"/>
        <v>2</v>
      </c>
      <c r="L7" s="26">
        <f t="shared" si="0"/>
        <v>2</v>
      </c>
      <c r="M7" s="25">
        <f>H7*I7</f>
        <v>4758.32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2055</v>
      </c>
      <c r="C8" s="66" t="s">
        <v>41</v>
      </c>
      <c r="D8" s="67" t="s">
        <v>44</v>
      </c>
      <c r="E8" s="60" t="s">
        <v>45</v>
      </c>
      <c r="F8" s="23">
        <v>0.63563657407407403</v>
      </c>
      <c r="G8" s="24">
        <f>IF(F8&gt;I$3,F8-I$3,F8+24-I$3)</f>
        <v>4.1886574074074034E-2</v>
      </c>
      <c r="H8" s="25">
        <f>HOUR(G8)*60*60+MINUTE(G8)*60+SECOND(G8)</f>
        <v>3619</v>
      </c>
      <c r="I8" s="68">
        <v>1.385</v>
      </c>
      <c r="J8" s="25">
        <f>H8*I8</f>
        <v>5012.3149999999996</v>
      </c>
      <c r="K8" s="26">
        <f t="shared" si="0"/>
        <v>3</v>
      </c>
      <c r="L8" s="26">
        <f t="shared" si="0"/>
        <v>3</v>
      </c>
      <c r="M8" s="25">
        <f>H8*I8</f>
        <v>5012.3149999999996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0.59375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0.64934027777777781</v>
      </c>
      <c r="G12" s="24">
        <f>IF(F12&gt;I$9,F12-I$9,F12+24-I$9)</f>
        <v>5.5590277777777808E-2</v>
      </c>
      <c r="H12" s="25">
        <f>HOUR(G12)*60*60+MINUTE(G12)*60+SECOND(G12)</f>
        <v>4803</v>
      </c>
      <c r="I12" s="68">
        <v>1.0760000000000001</v>
      </c>
      <c r="J12" s="25">
        <f>H12*I12</f>
        <v>5168.0280000000002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5168.0280000000002</v>
      </c>
      <c r="N12" s="26">
        <f t="shared" ref="N12:O14" si="3">RANK( M12, M$12:M$14,1)</f>
        <v>1</v>
      </c>
      <c r="O12" s="26">
        <f t="shared" si="3"/>
        <v>1</v>
      </c>
      <c r="P12" s="65">
        <f>O12*1</f>
        <v>1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>
        <v>0.64787037037037043</v>
      </c>
      <c r="G13" s="24">
        <f>IF(F13&gt;I$9,F13-I$9,F13+24-I$9)</f>
        <v>5.412037037037043E-2</v>
      </c>
      <c r="H13" s="25">
        <f>HOUR(G13)*60*60+MINUTE(G13)*60+SECOND(G13)</f>
        <v>4676</v>
      </c>
      <c r="I13" s="68">
        <v>1.107</v>
      </c>
      <c r="J13" s="25">
        <f>H13*I13</f>
        <v>5176.3320000000003</v>
      </c>
      <c r="K13" s="26">
        <f t="shared" si="2"/>
        <v>2</v>
      </c>
      <c r="L13" s="26">
        <f t="shared" si="2"/>
        <v>2</v>
      </c>
      <c r="M13" s="25">
        <f>H13*I13</f>
        <v>5176.3320000000003</v>
      </c>
      <c r="N13" s="26">
        <f t="shared" si="3"/>
        <v>2</v>
      </c>
      <c r="O13" s="26">
        <f t="shared" si="3"/>
        <v>2</v>
      </c>
      <c r="P13" s="65">
        <f>O13*1</f>
        <v>2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0.64879629629629632</v>
      </c>
      <c r="G14" s="24">
        <f>IF(F14&gt;I$9,F14-I$9,F14+24-I$9)</f>
        <v>5.5046296296296315E-2</v>
      </c>
      <c r="H14" s="25">
        <f>HOUR(G14)*60*60+MINUTE(G14)*60+SECOND(G14)</f>
        <v>4756</v>
      </c>
      <c r="I14" s="68">
        <v>1.0960000000000001</v>
      </c>
      <c r="J14" s="25">
        <f>H14*I14</f>
        <v>5212.576</v>
      </c>
      <c r="K14" s="26">
        <f t="shared" si="2"/>
        <v>3</v>
      </c>
      <c r="L14" s="26">
        <f t="shared" si="2"/>
        <v>3</v>
      </c>
      <c r="M14" s="25">
        <f>H14*I14</f>
        <v>5212.576</v>
      </c>
      <c r="N14" s="26">
        <f t="shared" si="3"/>
        <v>3</v>
      </c>
      <c r="O14" s="26">
        <f t="shared" si="3"/>
        <v>3</v>
      </c>
      <c r="P14" s="65">
        <f>O14*1</f>
        <v>3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0.59375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1582</v>
      </c>
      <c r="C18" s="76" t="s">
        <v>57</v>
      </c>
      <c r="D18" s="75" t="s">
        <v>18</v>
      </c>
      <c r="E18" s="77" t="s">
        <v>58</v>
      </c>
      <c r="F18" s="23">
        <v>0.64806712962962965</v>
      </c>
      <c r="G18" s="24">
        <f>IF(F18&gt;I$15,F18-I$15,F18+24-I$15)</f>
        <v>5.4317129629629646E-2</v>
      </c>
      <c r="H18" s="25">
        <f>HOUR(G18)*60*60+MINUTE(G18)*60+SECOND(G18)</f>
        <v>4693</v>
      </c>
      <c r="I18" s="81">
        <v>1.0369999999999999</v>
      </c>
      <c r="J18" s="25">
        <f>H18*I18</f>
        <v>4866.6409999999996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4866.6409999999996</v>
      </c>
      <c r="N18" s="26">
        <f t="shared" ref="N18:O22" si="5">RANK( M18, M$18:M$22,1)</f>
        <v>1</v>
      </c>
      <c r="O18" s="26">
        <f t="shared" si="5"/>
        <v>1</v>
      </c>
      <c r="P18" s="65">
        <f>O18*1</f>
        <v>1</v>
      </c>
    </row>
    <row r="19" spans="1:16" ht="17.100000000000001" customHeight="1" x14ac:dyDescent="0.2">
      <c r="B19" s="75">
        <v>965</v>
      </c>
      <c r="C19" s="76" t="s">
        <v>61</v>
      </c>
      <c r="D19" s="75" t="s">
        <v>29</v>
      </c>
      <c r="E19" s="77" t="s">
        <v>30</v>
      </c>
      <c r="F19" s="23">
        <v>0.64943287037037034</v>
      </c>
      <c r="G19" s="24">
        <f>IF(F19&gt;I$15,F19-I$15,F19+24-I$15)</f>
        <v>5.5682870370370341E-2</v>
      </c>
      <c r="H19" s="25">
        <f>HOUR(G19)*60*60+MINUTE(G19)*60+SECOND(G19)</f>
        <v>4811</v>
      </c>
      <c r="I19" s="81">
        <v>1.028</v>
      </c>
      <c r="J19" s="25">
        <f>H19*I19</f>
        <v>4945.7080000000005</v>
      </c>
      <c r="K19" s="26">
        <f t="shared" si="4"/>
        <v>2</v>
      </c>
      <c r="L19" s="26">
        <f t="shared" si="4"/>
        <v>2</v>
      </c>
      <c r="M19" s="25">
        <f>H19*I19</f>
        <v>4945.7080000000005</v>
      </c>
      <c r="N19" s="26">
        <f t="shared" si="5"/>
        <v>2</v>
      </c>
      <c r="O19" s="26">
        <f t="shared" si="5"/>
        <v>2</v>
      </c>
      <c r="P19" s="65">
        <f>O19*1</f>
        <v>2</v>
      </c>
    </row>
    <row r="20" spans="1:16" ht="17.100000000000001" customHeight="1" x14ac:dyDescent="0.2">
      <c r="B20" s="75">
        <v>10101</v>
      </c>
      <c r="C20" s="76" t="s">
        <v>56</v>
      </c>
      <c r="D20" s="75" t="s">
        <v>18</v>
      </c>
      <c r="E20" s="77" t="s">
        <v>95</v>
      </c>
      <c r="F20" s="23">
        <v>0.64923611111111112</v>
      </c>
      <c r="G20" s="24">
        <f>IF(F20&gt;I$15,F20-I$15,F20+24-I$15)</f>
        <v>5.5486111111111125E-2</v>
      </c>
      <c r="H20" s="25">
        <f>HOUR(G20)*60*60+MINUTE(G20)*60+SECOND(G20)</f>
        <v>4794</v>
      </c>
      <c r="I20" s="81">
        <v>1.04</v>
      </c>
      <c r="J20" s="25">
        <f>H20*I20</f>
        <v>4985.76</v>
      </c>
      <c r="K20" s="26">
        <f t="shared" si="4"/>
        <v>3</v>
      </c>
      <c r="L20" s="26">
        <f t="shared" si="4"/>
        <v>3</v>
      </c>
      <c r="M20" s="25">
        <f>H20*I20</f>
        <v>4985.76</v>
      </c>
      <c r="N20" s="26">
        <f t="shared" si="5"/>
        <v>3</v>
      </c>
      <c r="O20" s="26">
        <f t="shared" si="5"/>
        <v>3</v>
      </c>
      <c r="P20" s="65">
        <f>O20*1</f>
        <v>3</v>
      </c>
    </row>
    <row r="21" spans="1:16" ht="17.100000000000001" customHeight="1" x14ac:dyDescent="0.2">
      <c r="B21" s="75">
        <v>508</v>
      </c>
      <c r="C21" s="76" t="s">
        <v>59</v>
      </c>
      <c r="D21" s="75" t="s">
        <v>18</v>
      </c>
      <c r="E21" s="77" t="s">
        <v>60</v>
      </c>
      <c r="F21" s="23">
        <v>0.64960648148148148</v>
      </c>
      <c r="G21" s="24">
        <f>IF(F21&gt;I$15,F21-I$15,F21+24-I$15)</f>
        <v>5.5856481481481479E-2</v>
      </c>
      <c r="H21" s="25">
        <f>HOUR(G21)*60*60+MINUTE(G21)*60+SECOND(G21)</f>
        <v>4826</v>
      </c>
      <c r="I21" s="81">
        <v>1.0369999999999999</v>
      </c>
      <c r="J21" s="25">
        <f>H21*I21</f>
        <v>5004.5619999999999</v>
      </c>
      <c r="K21" s="26">
        <f t="shared" si="4"/>
        <v>4</v>
      </c>
      <c r="L21" s="26">
        <f t="shared" si="4"/>
        <v>4</v>
      </c>
      <c r="M21" s="25">
        <f>H21*I21</f>
        <v>5004.5619999999999</v>
      </c>
      <c r="N21" s="26">
        <f t="shared" si="5"/>
        <v>4</v>
      </c>
      <c r="O21" s="26">
        <f t="shared" si="5"/>
        <v>4</v>
      </c>
      <c r="P21" s="65">
        <f>O21*1</f>
        <v>4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0.66008101851851853</v>
      </c>
      <c r="G22" s="24">
        <f>IF(F22&gt;I$15,F22-I$15,F22+24-I$15)</f>
        <v>6.6331018518518525E-2</v>
      </c>
      <c r="H22" s="25">
        <f>HOUR(G22)*60*60+MINUTE(G22)*60+SECOND(G22)</f>
        <v>5731</v>
      </c>
      <c r="I22" s="83">
        <v>1.0269999999999999</v>
      </c>
      <c r="J22" s="25">
        <f>H22*I22</f>
        <v>5885.7369999999992</v>
      </c>
      <c r="K22" s="26">
        <f t="shared" si="4"/>
        <v>5</v>
      </c>
      <c r="L22" s="26">
        <f t="shared" si="4"/>
        <v>5</v>
      </c>
      <c r="M22" s="25">
        <f>H22*I22</f>
        <v>5885.7369999999992</v>
      </c>
      <c r="N22" s="26">
        <f t="shared" si="5"/>
        <v>5</v>
      </c>
      <c r="O22" s="26">
        <f t="shared" si="5"/>
        <v>5</v>
      </c>
      <c r="P22" s="65">
        <f>O22*1</f>
        <v>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0.59722222222222221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0.6335763888888889</v>
      </c>
      <c r="G26" s="24">
        <f t="shared" ref="G26:G31" si="6">IF(F26&gt;I$23,F26-I$23,F26+24-I$23)</f>
        <v>3.6354166666666687E-2</v>
      </c>
      <c r="H26" s="25">
        <f t="shared" ref="H26:H31" si="7">HOUR(G26)*60*60+MINUTE(G26)*60+SECOND(G26)</f>
        <v>3141</v>
      </c>
      <c r="I26" s="81">
        <v>0.996</v>
      </c>
      <c r="J26" s="25">
        <f t="shared" ref="J26:J31" si="8">H26*I26</f>
        <v>3128.4360000000001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3128.4360000000001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</f>
        <v>1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0.63537037037037036</v>
      </c>
      <c r="G27" s="24">
        <f t="shared" si="6"/>
        <v>3.8148148148148153E-2</v>
      </c>
      <c r="H27" s="25">
        <f t="shared" si="7"/>
        <v>3296</v>
      </c>
      <c r="I27" s="81">
        <v>0.997</v>
      </c>
      <c r="J27" s="25">
        <f t="shared" si="8"/>
        <v>3286.1120000000001</v>
      </c>
      <c r="K27" s="26">
        <f t="shared" si="9"/>
        <v>2</v>
      </c>
      <c r="L27" s="26">
        <f t="shared" si="9"/>
        <v>2</v>
      </c>
      <c r="M27" s="25">
        <f t="shared" si="10"/>
        <v>3286.1120000000001</v>
      </c>
      <c r="N27" s="26">
        <f t="shared" si="11"/>
        <v>2</v>
      </c>
      <c r="O27" s="26">
        <f t="shared" si="11"/>
        <v>2</v>
      </c>
      <c r="P27" s="65">
        <f t="shared" si="12"/>
        <v>2</v>
      </c>
    </row>
    <row r="28" spans="1:16" ht="17.100000000000001" customHeight="1" x14ac:dyDescent="0.2">
      <c r="B28" s="75">
        <v>481</v>
      </c>
      <c r="C28" s="76" t="s">
        <v>64</v>
      </c>
      <c r="D28" s="75" t="s">
        <v>65</v>
      </c>
      <c r="E28" s="80" t="s">
        <v>66</v>
      </c>
      <c r="F28" s="23">
        <v>0.63519675925925922</v>
      </c>
      <c r="G28" s="24">
        <f t="shared" si="6"/>
        <v>3.7974537037037015E-2</v>
      </c>
      <c r="H28" s="25">
        <f t="shared" si="7"/>
        <v>3281</v>
      </c>
      <c r="I28" s="81">
        <v>1.0149999999999999</v>
      </c>
      <c r="J28" s="25">
        <f t="shared" si="8"/>
        <v>3330.2149999999997</v>
      </c>
      <c r="K28" s="26">
        <f t="shared" si="9"/>
        <v>3</v>
      </c>
      <c r="L28" s="26">
        <f t="shared" si="9"/>
        <v>3</v>
      </c>
      <c r="M28" s="25">
        <f t="shared" si="10"/>
        <v>3330.2149999999997</v>
      </c>
      <c r="N28" s="26">
        <f t="shared" si="11"/>
        <v>3</v>
      </c>
      <c r="O28" s="26">
        <f t="shared" si="11"/>
        <v>3</v>
      </c>
      <c r="P28" s="65">
        <f t="shared" si="12"/>
        <v>3</v>
      </c>
    </row>
    <row r="29" spans="1:16" ht="17.100000000000001" customHeight="1" x14ac:dyDescent="0.2">
      <c r="B29" s="75">
        <v>1979</v>
      </c>
      <c r="C29" s="76" t="s">
        <v>70</v>
      </c>
      <c r="D29" s="75" t="s">
        <v>19</v>
      </c>
      <c r="E29" s="80" t="s">
        <v>71</v>
      </c>
      <c r="F29" s="23">
        <v>0.6363657407407407</v>
      </c>
      <c r="G29" s="24">
        <f t="shared" si="6"/>
        <v>3.9143518518518494E-2</v>
      </c>
      <c r="H29" s="25">
        <f t="shared" si="7"/>
        <v>3382</v>
      </c>
      <c r="I29" s="81">
        <v>0.98699999999999999</v>
      </c>
      <c r="J29" s="25">
        <f t="shared" si="8"/>
        <v>3338.0340000000001</v>
      </c>
      <c r="K29" s="26">
        <f t="shared" si="9"/>
        <v>4</v>
      </c>
      <c r="L29" s="26">
        <f t="shared" si="9"/>
        <v>4</v>
      </c>
      <c r="M29" s="25">
        <f t="shared" si="10"/>
        <v>3338.0340000000001</v>
      </c>
      <c r="N29" s="26">
        <f t="shared" si="11"/>
        <v>4</v>
      </c>
      <c r="O29" s="26">
        <f t="shared" si="11"/>
        <v>4</v>
      </c>
      <c r="P29" s="65">
        <f t="shared" si="12"/>
        <v>4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0.63732638888888882</v>
      </c>
      <c r="G30" s="24">
        <f t="shared" si="6"/>
        <v>4.0104166666666607E-2</v>
      </c>
      <c r="H30" s="25">
        <f t="shared" si="7"/>
        <v>3465</v>
      </c>
      <c r="I30" s="81">
        <v>0.98399999999999999</v>
      </c>
      <c r="J30" s="25">
        <f t="shared" si="8"/>
        <v>3409.56</v>
      </c>
      <c r="K30" s="26">
        <f t="shared" si="9"/>
        <v>5</v>
      </c>
      <c r="L30" s="26">
        <f t="shared" si="9"/>
        <v>5</v>
      </c>
      <c r="M30" s="25">
        <f t="shared" si="10"/>
        <v>3409.56</v>
      </c>
      <c r="N30" s="26">
        <f t="shared" si="11"/>
        <v>5</v>
      </c>
      <c r="O30" s="26">
        <f t="shared" si="11"/>
        <v>5</v>
      </c>
      <c r="P30" s="65">
        <f t="shared" si="12"/>
        <v>5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0.63850694444444445</v>
      </c>
      <c r="G31" s="24">
        <f t="shared" si="6"/>
        <v>4.1284722222222237E-2</v>
      </c>
      <c r="H31" s="25">
        <f t="shared" si="7"/>
        <v>3567</v>
      </c>
      <c r="I31" s="81">
        <v>0.98199999999999998</v>
      </c>
      <c r="J31" s="25">
        <f t="shared" si="8"/>
        <v>3502.7939999999999</v>
      </c>
      <c r="K31" s="26">
        <f t="shared" si="9"/>
        <v>6</v>
      </c>
      <c r="L31" s="26">
        <f t="shared" si="9"/>
        <v>6</v>
      </c>
      <c r="M31" s="25">
        <f t="shared" si="10"/>
        <v>3502.7939999999999</v>
      </c>
      <c r="N31" s="26">
        <f t="shared" si="11"/>
        <v>6</v>
      </c>
      <c r="O31" s="26">
        <f t="shared" si="11"/>
        <v>6</v>
      </c>
      <c r="P31" s="65">
        <f t="shared" si="12"/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0.59722222222222221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0.64826388888888886</v>
      </c>
      <c r="G35" s="24">
        <f>IF(F35&gt;I$32,F35-I$32,F35+24-I$32)</f>
        <v>5.1041666666666652E-2</v>
      </c>
      <c r="H35" s="25">
        <f>HOUR(G35)*60*60+MINUTE(G35)*60+SECOND(G35)</f>
        <v>4410</v>
      </c>
      <c r="I35" s="87">
        <v>0.95</v>
      </c>
      <c r="J35" s="25">
        <f>H35*I35</f>
        <v>4189.5</v>
      </c>
      <c r="K35" s="26">
        <f>RANK( J35, J$35:J$35,1)</f>
        <v>1</v>
      </c>
      <c r="L35" s="26">
        <f>RANK( K35, K$35:K$35,1)</f>
        <v>1</v>
      </c>
      <c r="M35" s="25">
        <f>H35*I35</f>
        <v>4189.5</v>
      </c>
      <c r="N35" s="26">
        <f>RANK( M35, M$35:M$35,1)</f>
        <v>1</v>
      </c>
      <c r="O35" s="26">
        <f>RANK( N35, N$35:N$35,1)</f>
        <v>1</v>
      </c>
      <c r="P35" s="65">
        <f>O35*1</f>
        <v>1</v>
      </c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90</v>
      </c>
      <c r="L37" s="3"/>
      <c r="M37" s="38"/>
      <c r="N37" s="37"/>
      <c r="O37" s="33"/>
    </row>
  </sheetData>
  <sortState ref="A26:P31">
    <sortCondition ref="J26:J31"/>
  </sortState>
  <mergeCells count="20">
    <mergeCell ref="C4:C5"/>
    <mergeCell ref="D4:D5"/>
    <mergeCell ref="E4:E5"/>
    <mergeCell ref="I4:I5"/>
    <mergeCell ref="C10:C11"/>
    <mergeCell ref="D10:D11"/>
    <mergeCell ref="E10:E11"/>
    <mergeCell ref="I10:I11"/>
    <mergeCell ref="C16:C17"/>
    <mergeCell ref="D16:D17"/>
    <mergeCell ref="E16:E17"/>
    <mergeCell ref="I16:I17"/>
    <mergeCell ref="E24:E25"/>
    <mergeCell ref="I24:I25"/>
    <mergeCell ref="C33:C34"/>
    <mergeCell ref="D33:D34"/>
    <mergeCell ref="E33:E34"/>
    <mergeCell ref="I33:I34"/>
    <mergeCell ref="C24:C25"/>
    <mergeCell ref="D24:D25"/>
  </mergeCells>
  <phoneticPr fontId="0" type="noConversion"/>
  <pageMargins left="0.15748031496062992" right="0" top="0.31496062992125984" bottom="0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workbookViewId="0">
      <selection activeCell="E21" sqref="E21"/>
    </sheetView>
  </sheetViews>
  <sheetFormatPr defaultRowHeight="12.75" x14ac:dyDescent="0.2"/>
  <cols>
    <col min="1" max="1" width="2.42578125" customWidth="1"/>
    <col min="2" max="2" width="7.5703125" customWidth="1"/>
    <col min="3" max="3" width="25.140625" customWidth="1"/>
    <col min="4" max="4" width="10.140625" customWidth="1"/>
    <col min="5" max="5" width="31.855468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84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0.66666666666666663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0.70578703703703705</v>
      </c>
      <c r="G6" s="24">
        <f>IF(F6&gt;I$3,F6-I$3,F6+24-I$3)</f>
        <v>3.9120370370370416E-2</v>
      </c>
      <c r="H6" s="25">
        <f>HOUR(G6)*60*60+MINUTE(G6)*60+SECOND(G6)</f>
        <v>3380</v>
      </c>
      <c r="I6" s="68">
        <v>1.1659999999999999</v>
      </c>
      <c r="J6" s="25">
        <f>H6*I6</f>
        <v>3941.08</v>
      </c>
      <c r="K6" s="26">
        <f t="shared" ref="K6:L8" si="0">RANK( J6, J$6:J$8,1)</f>
        <v>1</v>
      </c>
      <c r="L6" s="26">
        <f t="shared" si="0"/>
        <v>1</v>
      </c>
      <c r="M6" s="25">
        <f>H6*I6</f>
        <v>3941.08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23">
        <v>0.70015046296296291</v>
      </c>
      <c r="G7" s="24">
        <f>IF(F7&gt;I$3,F7-I$3,F7+24-I$3)</f>
        <v>3.3483796296296275E-2</v>
      </c>
      <c r="H7" s="25">
        <f>HOUR(G7)*60*60+MINUTE(G7)*60+SECOND(G7)</f>
        <v>2893</v>
      </c>
      <c r="I7" s="68">
        <v>1.385</v>
      </c>
      <c r="J7" s="25">
        <f>H7*I7</f>
        <v>4006.8049999999998</v>
      </c>
      <c r="K7" s="26">
        <f t="shared" si="0"/>
        <v>2</v>
      </c>
      <c r="L7" s="26">
        <f t="shared" si="0"/>
        <v>2</v>
      </c>
      <c r="M7" s="25">
        <f>H7*I7</f>
        <v>4006.8049999999998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23">
        <v>0.70665509259259263</v>
      </c>
      <c r="G8" s="24">
        <f>IF(F8&gt;I$3,F8-I$3,F8+24-I$3)</f>
        <v>3.9988425925925997E-2</v>
      </c>
      <c r="H8" s="25">
        <f>HOUR(G8)*60*60+MINUTE(G8)*60+SECOND(G8)</f>
        <v>3455</v>
      </c>
      <c r="I8" s="68">
        <v>1.1599999999999999</v>
      </c>
      <c r="J8" s="25">
        <f>H8*I8</f>
        <v>4007.7999999999997</v>
      </c>
      <c r="K8" s="26">
        <f t="shared" si="0"/>
        <v>3</v>
      </c>
      <c r="L8" s="26">
        <f t="shared" si="0"/>
        <v>3</v>
      </c>
      <c r="M8" s="25">
        <f>H8*I8</f>
        <v>4007.7999999999997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0.66666666666666663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67">
        <v>364</v>
      </c>
      <c r="C12" s="69" t="s">
        <v>48</v>
      </c>
      <c r="D12" s="67" t="s">
        <v>17</v>
      </c>
      <c r="E12" s="70" t="s">
        <v>49</v>
      </c>
      <c r="F12" s="23">
        <v>0.70920138888888884</v>
      </c>
      <c r="G12" s="24">
        <f>IF(F12&gt;I$9,F12-I$9,F12+24-I$9)</f>
        <v>4.253472222222221E-2</v>
      </c>
      <c r="H12" s="25">
        <f>HOUR(G12)*60*60+MINUTE(G12)*60+SECOND(G12)</f>
        <v>3675</v>
      </c>
      <c r="I12" s="68">
        <v>1.107</v>
      </c>
      <c r="J12" s="25">
        <f>H12*I12</f>
        <v>4068.2249999999999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4068.2249999999999</v>
      </c>
      <c r="N12" s="26">
        <f t="shared" ref="N12:O14" si="3">RANK( M12, M$12:M$14,1)</f>
        <v>1</v>
      </c>
      <c r="O12" s="26">
        <f t="shared" si="3"/>
        <v>1</v>
      </c>
      <c r="P12" s="65">
        <f>O12*1</f>
        <v>1</v>
      </c>
    </row>
    <row r="13" spans="1:16" ht="17.100000000000001" customHeight="1" x14ac:dyDescent="0.2">
      <c r="B13" s="71">
        <v>5050</v>
      </c>
      <c r="C13" s="72" t="s">
        <v>53</v>
      </c>
      <c r="D13" s="73" t="s">
        <v>54</v>
      </c>
      <c r="E13" s="74" t="s">
        <v>55</v>
      </c>
      <c r="F13" s="23">
        <v>0.71328703703703711</v>
      </c>
      <c r="G13" s="24">
        <f>IF(F13&gt;I$9,F13-I$9,F13+24-I$9)</f>
        <v>4.6620370370370479E-2</v>
      </c>
      <c r="H13" s="25">
        <f>HOUR(G13)*60*60+MINUTE(G13)*60+SECOND(G13)</f>
        <v>4028</v>
      </c>
      <c r="I13" s="68">
        <v>1.0760000000000001</v>
      </c>
      <c r="J13" s="25">
        <f>H13*I13</f>
        <v>4334.1280000000006</v>
      </c>
      <c r="K13" s="26">
        <f t="shared" si="2"/>
        <v>2</v>
      </c>
      <c r="L13" s="26">
        <f t="shared" si="2"/>
        <v>2</v>
      </c>
      <c r="M13" s="25">
        <f>H13*I13</f>
        <v>4334.1280000000006</v>
      </c>
      <c r="N13" s="26">
        <f t="shared" si="3"/>
        <v>2</v>
      </c>
      <c r="O13" s="26">
        <f t="shared" si="3"/>
        <v>2</v>
      </c>
      <c r="P13" s="65">
        <f>O13*1</f>
        <v>2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0.71262731481481489</v>
      </c>
      <c r="G14" s="24">
        <f>IF(F14&gt;I$9,F14-I$9,F14+24-I$9)</f>
        <v>4.5960648148148264E-2</v>
      </c>
      <c r="H14" s="25">
        <f>HOUR(G14)*60*60+MINUTE(G14)*60+SECOND(G14)</f>
        <v>3971</v>
      </c>
      <c r="I14" s="68">
        <v>1.0960000000000001</v>
      </c>
      <c r="J14" s="25">
        <f>H14*I14</f>
        <v>4352.2160000000003</v>
      </c>
      <c r="K14" s="26">
        <f t="shared" si="2"/>
        <v>3</v>
      </c>
      <c r="L14" s="26">
        <f t="shared" si="2"/>
        <v>3</v>
      </c>
      <c r="M14" s="25">
        <f>H14*I14</f>
        <v>4352.2160000000003</v>
      </c>
      <c r="N14" s="26">
        <f t="shared" si="3"/>
        <v>3</v>
      </c>
      <c r="O14" s="26">
        <f t="shared" si="3"/>
        <v>3</v>
      </c>
      <c r="P14" s="65">
        <f>O14*1</f>
        <v>3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0.66666666666666663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0.71060185185185187</v>
      </c>
      <c r="G18" s="24">
        <f>IF(F18&gt;I$15,F18-I$15,F18+24-I$15)</f>
        <v>4.3935185185185244E-2</v>
      </c>
      <c r="H18" s="25">
        <f>HOUR(G18)*60*60+MINUTE(G18)*60+SECOND(G18)</f>
        <v>3796</v>
      </c>
      <c r="I18" s="81">
        <v>1.028</v>
      </c>
      <c r="J18" s="25">
        <f>H18*I18</f>
        <v>3902.288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3902.288</v>
      </c>
      <c r="N18" s="26">
        <f t="shared" ref="N18:O22" si="5">RANK( M18, M$18:M$22,1)</f>
        <v>1</v>
      </c>
      <c r="O18" s="26">
        <f t="shared" si="5"/>
        <v>1</v>
      </c>
      <c r="P18" s="65">
        <f>O18*1</f>
        <v>1</v>
      </c>
    </row>
    <row r="19" spans="1:16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3">
        <v>0.710474537037037</v>
      </c>
      <c r="G19" s="24">
        <f>IF(F19&gt;I$15,F19-I$15,F19+24-I$15)</f>
        <v>4.3807870370370372E-2</v>
      </c>
      <c r="H19" s="25">
        <f>HOUR(G19)*60*60+MINUTE(G19)*60+SECOND(G19)</f>
        <v>3785</v>
      </c>
      <c r="I19" s="81">
        <v>1.0369999999999999</v>
      </c>
      <c r="J19" s="25">
        <f>H19*I19</f>
        <v>3925.0449999999996</v>
      </c>
      <c r="K19" s="26">
        <f t="shared" si="4"/>
        <v>2</v>
      </c>
      <c r="L19" s="26">
        <f t="shared" si="4"/>
        <v>2</v>
      </c>
      <c r="M19" s="25">
        <f>H19*I19</f>
        <v>3925.0449999999996</v>
      </c>
      <c r="N19" s="26">
        <f t="shared" si="5"/>
        <v>2</v>
      </c>
      <c r="O19" s="26">
        <f t="shared" si="5"/>
        <v>2</v>
      </c>
      <c r="P19" s="65">
        <f>O19*1</f>
        <v>2</v>
      </c>
    </row>
    <row r="20" spans="1:16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3">
        <v>0.71401620370370367</v>
      </c>
      <c r="G20" s="24">
        <f>IF(F20&gt;I$15,F20-I$15,F20+24-I$15)</f>
        <v>4.7349537037037037E-2</v>
      </c>
      <c r="H20" s="25">
        <f>HOUR(G20)*60*60+MINUTE(G20)*60+SECOND(G20)</f>
        <v>4091</v>
      </c>
      <c r="I20" s="81">
        <v>1.0369999999999999</v>
      </c>
      <c r="J20" s="25">
        <f>H20*I20</f>
        <v>4242.3669999999993</v>
      </c>
      <c r="K20" s="26">
        <f t="shared" si="4"/>
        <v>3</v>
      </c>
      <c r="L20" s="26">
        <f t="shared" si="4"/>
        <v>3</v>
      </c>
      <c r="M20" s="25">
        <f>H20*I20</f>
        <v>4242.3669999999993</v>
      </c>
      <c r="N20" s="26">
        <f t="shared" si="5"/>
        <v>3</v>
      </c>
      <c r="O20" s="26">
        <f t="shared" si="5"/>
        <v>3</v>
      </c>
      <c r="P20" s="65">
        <f>O20*1</f>
        <v>3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0.71537037037037043</v>
      </c>
      <c r="G21" s="24">
        <f>IF(F21&gt;I$15,F21-I$15,F21+24-I$15)</f>
        <v>4.8703703703703805E-2</v>
      </c>
      <c r="H21" s="25">
        <f>HOUR(G21)*60*60+MINUTE(G21)*60+SECOND(G21)</f>
        <v>4208</v>
      </c>
      <c r="I21" s="81">
        <v>1.04</v>
      </c>
      <c r="J21" s="25">
        <f>H21*I21</f>
        <v>4376.32</v>
      </c>
      <c r="K21" s="26">
        <f t="shared" si="4"/>
        <v>4</v>
      </c>
      <c r="L21" s="26">
        <f t="shared" si="4"/>
        <v>4</v>
      </c>
      <c r="M21" s="25">
        <f>H21*I21</f>
        <v>4376.32</v>
      </c>
      <c r="N21" s="26">
        <f t="shared" si="5"/>
        <v>4</v>
      </c>
      <c r="O21" s="26">
        <f t="shared" si="5"/>
        <v>4</v>
      </c>
      <c r="P21" s="65">
        <f>O21*1</f>
        <v>4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0.72128472222222229</v>
      </c>
      <c r="G22" s="24">
        <f>IF(F22&gt;I$15,F22-I$15,F22+24-I$15)</f>
        <v>5.4618055555555656E-2</v>
      </c>
      <c r="H22" s="25">
        <f>HOUR(G22)*60*60+MINUTE(G22)*60+SECOND(G22)</f>
        <v>4719</v>
      </c>
      <c r="I22" s="83">
        <v>1.0269999999999999</v>
      </c>
      <c r="J22" s="25">
        <f>H22*I22</f>
        <v>4846.4129999999996</v>
      </c>
      <c r="K22" s="26">
        <f t="shared" si="4"/>
        <v>5</v>
      </c>
      <c r="L22" s="26">
        <f t="shared" si="4"/>
        <v>5</v>
      </c>
      <c r="M22" s="25">
        <f>H22*I22</f>
        <v>4846.4129999999996</v>
      </c>
      <c r="N22" s="26">
        <f t="shared" si="5"/>
        <v>5</v>
      </c>
      <c r="O22" s="26">
        <f t="shared" si="5"/>
        <v>5</v>
      </c>
      <c r="P22" s="65">
        <f>O22*1</f>
        <v>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0.67013888888888884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0.69997685185185177</v>
      </c>
      <c r="G26" s="24">
        <f t="shared" ref="G26:G31" si="6">IF(F26&gt;I$23,F26-I$23,F26+24-I$23)</f>
        <v>2.9837962962962927E-2</v>
      </c>
      <c r="H26" s="25">
        <f t="shared" ref="H26:H31" si="7">HOUR(G26)*60*60+MINUTE(G26)*60+SECOND(G26)</f>
        <v>2578</v>
      </c>
      <c r="I26" s="81">
        <v>0.996</v>
      </c>
      <c r="J26" s="25">
        <f t="shared" ref="J26:J31" si="8">H26*I26</f>
        <v>2567.6880000000001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2567.6880000000001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</f>
        <v>1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0.70060185185185186</v>
      </c>
      <c r="G27" s="24">
        <f t="shared" si="6"/>
        <v>3.0462962962963025E-2</v>
      </c>
      <c r="H27" s="25">
        <f t="shared" si="7"/>
        <v>2632</v>
      </c>
      <c r="I27" s="81">
        <v>0.997</v>
      </c>
      <c r="J27" s="25">
        <f t="shared" si="8"/>
        <v>2624.1039999999998</v>
      </c>
      <c r="K27" s="26">
        <f t="shared" si="9"/>
        <v>2</v>
      </c>
      <c r="L27" s="26">
        <f t="shared" si="9"/>
        <v>2</v>
      </c>
      <c r="M27" s="25">
        <f t="shared" si="10"/>
        <v>2624.1039999999998</v>
      </c>
      <c r="N27" s="26">
        <f t="shared" si="11"/>
        <v>2</v>
      </c>
      <c r="O27" s="26">
        <f t="shared" si="11"/>
        <v>2</v>
      </c>
      <c r="P27" s="65">
        <f t="shared" si="12"/>
        <v>2</v>
      </c>
    </row>
    <row r="28" spans="1:16" ht="17.100000000000001" customHeight="1" x14ac:dyDescent="0.2">
      <c r="B28" s="75">
        <v>1979</v>
      </c>
      <c r="C28" s="76" t="s">
        <v>70</v>
      </c>
      <c r="D28" s="75" t="s">
        <v>19</v>
      </c>
      <c r="E28" s="80" t="s">
        <v>71</v>
      </c>
      <c r="F28" s="23">
        <v>0.70167824074074081</v>
      </c>
      <c r="G28" s="24">
        <f t="shared" si="6"/>
        <v>3.1539351851851971E-2</v>
      </c>
      <c r="H28" s="25">
        <f t="shared" si="7"/>
        <v>2725</v>
      </c>
      <c r="I28" s="81">
        <v>0.98699999999999999</v>
      </c>
      <c r="J28" s="25">
        <f t="shared" si="8"/>
        <v>2689.5749999999998</v>
      </c>
      <c r="K28" s="26">
        <f t="shared" si="9"/>
        <v>3</v>
      </c>
      <c r="L28" s="26">
        <f t="shared" si="9"/>
        <v>3</v>
      </c>
      <c r="M28" s="25">
        <f t="shared" si="10"/>
        <v>2689.5749999999998</v>
      </c>
      <c r="N28" s="26">
        <f t="shared" si="11"/>
        <v>3</v>
      </c>
      <c r="O28" s="26">
        <f t="shared" si="11"/>
        <v>3</v>
      </c>
      <c r="P28" s="65">
        <f t="shared" si="12"/>
        <v>3</v>
      </c>
    </row>
    <row r="29" spans="1:16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3">
        <v>0.70133101851851853</v>
      </c>
      <c r="G29" s="24">
        <f t="shared" si="6"/>
        <v>3.1192129629629695E-2</v>
      </c>
      <c r="H29" s="25">
        <f t="shared" si="7"/>
        <v>2695</v>
      </c>
      <c r="I29" s="81">
        <v>1.0149999999999999</v>
      </c>
      <c r="J29" s="25">
        <f t="shared" si="8"/>
        <v>2735.4249999999997</v>
      </c>
      <c r="K29" s="26">
        <f t="shared" si="9"/>
        <v>4</v>
      </c>
      <c r="L29" s="26">
        <f t="shared" si="9"/>
        <v>4</v>
      </c>
      <c r="M29" s="25">
        <f t="shared" si="10"/>
        <v>2735.4249999999997</v>
      </c>
      <c r="N29" s="26">
        <f t="shared" si="11"/>
        <v>4</v>
      </c>
      <c r="O29" s="26">
        <f t="shared" si="11"/>
        <v>4</v>
      </c>
      <c r="P29" s="65">
        <f t="shared" si="12"/>
        <v>4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0.70254629629629628</v>
      </c>
      <c r="G30" s="24">
        <f t="shared" si="6"/>
        <v>3.240740740740744E-2</v>
      </c>
      <c r="H30" s="25">
        <f t="shared" si="7"/>
        <v>2800</v>
      </c>
      <c r="I30" s="81">
        <v>0.98399999999999999</v>
      </c>
      <c r="J30" s="25">
        <f t="shared" si="8"/>
        <v>2755.2</v>
      </c>
      <c r="K30" s="26">
        <f t="shared" si="9"/>
        <v>5</v>
      </c>
      <c r="L30" s="26">
        <f t="shared" si="9"/>
        <v>5</v>
      </c>
      <c r="M30" s="25">
        <f t="shared" si="10"/>
        <v>2755.2</v>
      </c>
      <c r="N30" s="26">
        <f t="shared" si="11"/>
        <v>5</v>
      </c>
      <c r="O30" s="26">
        <f t="shared" si="11"/>
        <v>5</v>
      </c>
      <c r="P30" s="65">
        <f t="shared" si="12"/>
        <v>5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0.70281249999999995</v>
      </c>
      <c r="G31" s="24">
        <f t="shared" si="6"/>
        <v>3.2673611111111112E-2</v>
      </c>
      <c r="H31" s="25">
        <f t="shared" si="7"/>
        <v>2823</v>
      </c>
      <c r="I31" s="81">
        <v>0.98199999999999998</v>
      </c>
      <c r="J31" s="25">
        <f t="shared" si="8"/>
        <v>2772.1860000000001</v>
      </c>
      <c r="K31" s="26">
        <f t="shared" si="9"/>
        <v>6</v>
      </c>
      <c r="L31" s="26">
        <f t="shared" si="9"/>
        <v>6</v>
      </c>
      <c r="M31" s="25">
        <f t="shared" si="10"/>
        <v>2772.1860000000001</v>
      </c>
      <c r="N31" s="26">
        <f t="shared" si="11"/>
        <v>6</v>
      </c>
      <c r="O31" s="26">
        <f t="shared" si="11"/>
        <v>6</v>
      </c>
      <c r="P31" s="65">
        <f t="shared" si="12"/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0.67013888888888884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0.71039351851851851</v>
      </c>
      <c r="G35" s="24">
        <f>IF(F35&gt;I$32,F35-I$32,F35+24-I$32)</f>
        <v>4.0254629629629668E-2</v>
      </c>
      <c r="H35" s="25">
        <f>HOUR(G35)*60*60+MINUTE(G35)*60+SECOND(G35)</f>
        <v>3478</v>
      </c>
      <c r="I35" s="87">
        <v>0.95</v>
      </c>
      <c r="J35" s="25">
        <f>H35*I35</f>
        <v>3304.1</v>
      </c>
      <c r="K35" s="26">
        <f>RANK( J35, J$35:J$35,1)</f>
        <v>1</v>
      </c>
      <c r="L35" s="26">
        <f>RANK( K35, K$35:K$35,1)</f>
        <v>1</v>
      </c>
      <c r="M35" s="25">
        <f>H35*I35</f>
        <v>3304.1</v>
      </c>
      <c r="N35" s="26">
        <f>RANK( M35, M$35:M$35,1)</f>
        <v>1</v>
      </c>
      <c r="O35" s="26">
        <f>RANK( N35, N$35:N$35,1)</f>
        <v>1</v>
      </c>
      <c r="P35" s="65">
        <f>O35*1</f>
        <v>1</v>
      </c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91</v>
      </c>
      <c r="L37" s="3"/>
      <c r="M37" s="38"/>
      <c r="N37" s="37"/>
      <c r="O37" s="33"/>
    </row>
  </sheetData>
  <sortState ref="A26:P31">
    <sortCondition ref="J26:J31"/>
  </sortState>
  <mergeCells count="20">
    <mergeCell ref="C33:C34"/>
    <mergeCell ref="D33:D34"/>
    <mergeCell ref="E33:E34"/>
    <mergeCell ref="I33:I34"/>
    <mergeCell ref="E10:E11"/>
    <mergeCell ref="I10:I11"/>
    <mergeCell ref="C16:C17"/>
    <mergeCell ref="D16:D17"/>
    <mergeCell ref="E16:E17"/>
    <mergeCell ref="I16:I17"/>
    <mergeCell ref="C24:C25"/>
    <mergeCell ref="D24:D25"/>
    <mergeCell ref="E24:E25"/>
    <mergeCell ref="I24:I25"/>
    <mergeCell ref="C4:C5"/>
    <mergeCell ref="D4:D5"/>
    <mergeCell ref="E4:E5"/>
    <mergeCell ref="I4:I5"/>
    <mergeCell ref="C10:C11"/>
    <mergeCell ref="D10:D11"/>
  </mergeCells>
  <phoneticPr fontId="0" type="noConversion"/>
  <pageMargins left="0.31496062992125984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7" workbookViewId="0">
      <selection activeCell="E21" sqref="E21"/>
    </sheetView>
  </sheetViews>
  <sheetFormatPr defaultRowHeight="12.75" x14ac:dyDescent="0.2"/>
  <cols>
    <col min="1" max="1" width="6.28515625" customWidth="1"/>
    <col min="2" max="2" width="8.42578125" customWidth="1"/>
    <col min="3" max="3" width="29" customWidth="1"/>
    <col min="4" max="4" width="15.140625" customWidth="1"/>
    <col min="5" max="5" width="36.85546875" customWidth="1"/>
    <col min="6" max="8" width="7.7109375" customWidth="1"/>
    <col min="9" max="9" width="4.85546875" customWidth="1"/>
  </cols>
  <sheetData>
    <row r="1" spans="1:9" ht="15.75" x14ac:dyDescent="0.25">
      <c r="B1" s="39"/>
      <c r="C1" s="40"/>
      <c r="D1" s="40"/>
      <c r="E1" s="59" t="s">
        <v>38</v>
      </c>
      <c r="F1" s="40"/>
      <c r="G1" s="40"/>
      <c r="H1" s="41"/>
      <c r="I1" s="42"/>
    </row>
    <row r="2" spans="1:9" ht="15.75" x14ac:dyDescent="0.25">
      <c r="B2" s="39"/>
      <c r="C2" s="40"/>
      <c r="D2" s="40"/>
      <c r="E2" s="4" t="s">
        <v>81</v>
      </c>
      <c r="F2" s="40"/>
      <c r="G2" s="40"/>
      <c r="H2" s="41"/>
      <c r="I2" s="42"/>
    </row>
    <row r="3" spans="1:9" ht="15.95" customHeight="1" x14ac:dyDescent="0.2">
      <c r="A3" s="5" t="s">
        <v>33</v>
      </c>
      <c r="B3" s="6"/>
      <c r="C3" s="6"/>
      <c r="D3" s="6"/>
      <c r="E3" s="6"/>
      <c r="F3" s="44"/>
      <c r="G3" s="44"/>
      <c r="H3" s="45"/>
      <c r="I3" s="29"/>
    </row>
    <row r="4" spans="1:9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37" t="s">
        <v>23</v>
      </c>
      <c r="G4" s="137" t="s">
        <v>24</v>
      </c>
      <c r="H4" s="139" t="s">
        <v>25</v>
      </c>
      <c r="I4" s="135" t="s">
        <v>14</v>
      </c>
    </row>
    <row r="5" spans="1:9" ht="12" customHeight="1" x14ac:dyDescent="0.2">
      <c r="B5" s="18" t="s">
        <v>10</v>
      </c>
      <c r="C5" s="128"/>
      <c r="D5" s="130"/>
      <c r="E5" s="130"/>
      <c r="F5" s="138"/>
      <c r="G5" s="138"/>
      <c r="H5" s="140"/>
      <c r="I5" s="136"/>
    </row>
    <row r="6" spans="1:9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61">
        <v>1</v>
      </c>
      <c r="G6" s="46">
        <v>1</v>
      </c>
      <c r="H6" s="47">
        <f>SUM(F6:G6)</f>
        <v>2</v>
      </c>
      <c r="I6" s="48">
        <f>RANK( H6, H$6:H$8,1)</f>
        <v>1</v>
      </c>
    </row>
    <row r="7" spans="1:9" ht="17.100000000000001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61">
        <v>3</v>
      </c>
      <c r="G7" s="46">
        <v>2</v>
      </c>
      <c r="H7" s="47">
        <f>SUM(F7:G7)</f>
        <v>5</v>
      </c>
      <c r="I7" s="48">
        <f>RANK( H7, H$6:H$8,1)</f>
        <v>2</v>
      </c>
    </row>
    <row r="8" spans="1:9" ht="17.100000000000001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61">
        <v>2</v>
      </c>
      <c r="G8" s="46">
        <v>3</v>
      </c>
      <c r="H8" s="47">
        <f>SUM(F8:G8)</f>
        <v>5</v>
      </c>
      <c r="I8" s="48">
        <v>3</v>
      </c>
    </row>
    <row r="9" spans="1:9" ht="15.95" customHeight="1" x14ac:dyDescent="0.2">
      <c r="A9" s="5" t="s">
        <v>34</v>
      </c>
      <c r="B9" s="6"/>
      <c r="C9" s="6"/>
      <c r="D9" s="6"/>
      <c r="E9" s="6"/>
      <c r="F9" s="44"/>
      <c r="G9" s="44"/>
      <c r="H9" s="45"/>
      <c r="I9" s="29"/>
    </row>
    <row r="10" spans="1:9" ht="12" customHeight="1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37" t="s">
        <v>23</v>
      </c>
      <c r="G10" s="137" t="s">
        <v>24</v>
      </c>
      <c r="H10" s="139" t="s">
        <v>25</v>
      </c>
      <c r="I10" s="135" t="s">
        <v>14</v>
      </c>
    </row>
    <row r="11" spans="1:9" ht="12" customHeight="1" x14ac:dyDescent="0.2">
      <c r="B11" s="18" t="s">
        <v>10</v>
      </c>
      <c r="C11" s="128"/>
      <c r="D11" s="130"/>
      <c r="E11" s="130"/>
      <c r="F11" s="138"/>
      <c r="G11" s="138"/>
      <c r="H11" s="140"/>
      <c r="I11" s="136"/>
    </row>
    <row r="12" spans="1:9" ht="17.100000000000001" customHeight="1" x14ac:dyDescent="0.2">
      <c r="B12" s="67">
        <v>364</v>
      </c>
      <c r="C12" s="69" t="s">
        <v>48</v>
      </c>
      <c r="D12" s="67" t="s">
        <v>17</v>
      </c>
      <c r="E12" s="70" t="s">
        <v>49</v>
      </c>
      <c r="F12" s="46">
        <v>2</v>
      </c>
      <c r="G12" s="46">
        <v>1</v>
      </c>
      <c r="H12" s="47">
        <f>SUM(F12:G12)</f>
        <v>3</v>
      </c>
      <c r="I12" s="48">
        <f>RANK( H12, H$12:H$14,1)</f>
        <v>1</v>
      </c>
    </row>
    <row r="13" spans="1:9" ht="17.100000000000001" customHeight="1" x14ac:dyDescent="0.2">
      <c r="B13" s="71">
        <v>5050</v>
      </c>
      <c r="C13" s="72" t="s">
        <v>53</v>
      </c>
      <c r="D13" s="73" t="s">
        <v>54</v>
      </c>
      <c r="E13" s="74" t="s">
        <v>55</v>
      </c>
      <c r="F13" s="46">
        <v>1</v>
      </c>
      <c r="G13" s="46">
        <v>2</v>
      </c>
      <c r="H13" s="47">
        <f>SUM(F13:G13)</f>
        <v>3</v>
      </c>
      <c r="I13" s="48">
        <v>2</v>
      </c>
    </row>
    <row r="14" spans="1:9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46">
        <v>3</v>
      </c>
      <c r="G14" s="46">
        <v>3</v>
      </c>
      <c r="H14" s="47">
        <f>SUM(F14:G14)</f>
        <v>6</v>
      </c>
      <c r="I14" s="48">
        <f>RANK( H14, H$12:H$14,1)</f>
        <v>3</v>
      </c>
    </row>
    <row r="15" spans="1:9" ht="15.95" customHeight="1" x14ac:dyDescent="0.2">
      <c r="A15" s="5" t="s">
        <v>35</v>
      </c>
      <c r="B15" s="1"/>
      <c r="C15" s="1"/>
      <c r="D15" s="1"/>
      <c r="E15" s="27"/>
      <c r="F15" s="49"/>
      <c r="G15" s="49"/>
      <c r="H15" s="50"/>
      <c r="I15" s="29"/>
    </row>
    <row r="16" spans="1:9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37" t="s">
        <v>23</v>
      </c>
      <c r="G16" s="137" t="s">
        <v>24</v>
      </c>
      <c r="H16" s="139" t="s">
        <v>25</v>
      </c>
      <c r="I16" s="135" t="s">
        <v>14</v>
      </c>
    </row>
    <row r="17" spans="1:9" ht="12" customHeight="1" x14ac:dyDescent="0.2">
      <c r="B17" s="18" t="s">
        <v>10</v>
      </c>
      <c r="C17" s="128"/>
      <c r="D17" s="130"/>
      <c r="E17" s="130"/>
      <c r="F17" s="138"/>
      <c r="G17" s="138"/>
      <c r="H17" s="140"/>
      <c r="I17" s="136"/>
    </row>
    <row r="18" spans="1:9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6">
        <v>2</v>
      </c>
      <c r="G18" s="26">
        <v>1</v>
      </c>
      <c r="H18" s="47">
        <f>SUM(F18:G18)</f>
        <v>3</v>
      </c>
      <c r="I18" s="48">
        <f>RANK( H18, H$18:H$22,1)</f>
        <v>1</v>
      </c>
    </row>
    <row r="19" spans="1:9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6">
        <v>1</v>
      </c>
      <c r="G19" s="26">
        <v>2</v>
      </c>
      <c r="H19" s="47">
        <f>SUM(F19:G19)</f>
        <v>3</v>
      </c>
      <c r="I19" s="48">
        <v>2</v>
      </c>
    </row>
    <row r="20" spans="1:9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6">
        <v>4</v>
      </c>
      <c r="G20" s="26">
        <v>3</v>
      </c>
      <c r="H20" s="47">
        <f>SUM(F20:G20)</f>
        <v>7</v>
      </c>
      <c r="I20" s="48">
        <f>RANK( H20, H$18:H$22,1)</f>
        <v>3</v>
      </c>
    </row>
    <row r="21" spans="1:9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6">
        <v>3</v>
      </c>
      <c r="G21" s="26">
        <v>4</v>
      </c>
      <c r="H21" s="47">
        <f>SUM(F21:G21)</f>
        <v>7</v>
      </c>
      <c r="I21" s="48">
        <v>4</v>
      </c>
    </row>
    <row r="22" spans="1:9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6">
        <v>5</v>
      </c>
      <c r="G22" s="26">
        <v>5</v>
      </c>
      <c r="H22" s="47">
        <f>SUM(F22:G22)</f>
        <v>10</v>
      </c>
      <c r="I22" s="48">
        <f>RANK( H22, H$18:H$22,1)</f>
        <v>5</v>
      </c>
    </row>
    <row r="23" spans="1:9" ht="15.95" customHeight="1" x14ac:dyDescent="0.2">
      <c r="A23" s="5" t="s">
        <v>36</v>
      </c>
      <c r="B23" s="1"/>
      <c r="C23" s="1"/>
      <c r="D23" s="1"/>
      <c r="E23" s="27"/>
      <c r="F23" s="49"/>
      <c r="G23" s="49"/>
      <c r="H23" s="50"/>
      <c r="I23" s="29"/>
    </row>
    <row r="24" spans="1:9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37" t="s">
        <v>23</v>
      </c>
      <c r="G24" s="137" t="s">
        <v>24</v>
      </c>
      <c r="H24" s="139" t="s">
        <v>25</v>
      </c>
      <c r="I24" s="135" t="s">
        <v>14</v>
      </c>
    </row>
    <row r="25" spans="1:9" ht="12" customHeight="1" x14ac:dyDescent="0.2">
      <c r="B25" s="18" t="s">
        <v>10</v>
      </c>
      <c r="C25" s="128"/>
      <c r="D25" s="130"/>
      <c r="E25" s="130"/>
      <c r="F25" s="138"/>
      <c r="G25" s="138"/>
      <c r="H25" s="140"/>
      <c r="I25" s="136"/>
    </row>
    <row r="26" spans="1:9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6">
        <v>1</v>
      </c>
      <c r="G26" s="26">
        <v>1</v>
      </c>
      <c r="H26" s="47">
        <f t="shared" ref="H26:H31" si="0">SUM(F26:G26)</f>
        <v>2</v>
      </c>
      <c r="I26" s="48">
        <f>RANK( H26, H$26:H$31,1)</f>
        <v>1</v>
      </c>
    </row>
    <row r="27" spans="1:9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6">
        <v>2</v>
      </c>
      <c r="G27" s="26">
        <v>2</v>
      </c>
      <c r="H27" s="47">
        <f t="shared" si="0"/>
        <v>4</v>
      </c>
      <c r="I27" s="48">
        <f>RANK( H27, H$26:H$31,1)</f>
        <v>2</v>
      </c>
    </row>
    <row r="28" spans="1:9" ht="17.100000000000001" customHeight="1" x14ac:dyDescent="0.2">
      <c r="B28" s="75">
        <v>1979</v>
      </c>
      <c r="C28" s="76" t="s">
        <v>70</v>
      </c>
      <c r="D28" s="75" t="s">
        <v>19</v>
      </c>
      <c r="E28" s="80" t="s">
        <v>71</v>
      </c>
      <c r="F28" s="26">
        <v>4</v>
      </c>
      <c r="G28" s="26">
        <v>3</v>
      </c>
      <c r="H28" s="47">
        <f t="shared" si="0"/>
        <v>7</v>
      </c>
      <c r="I28" s="48">
        <f>RANK( H28, H$26:H$31,1)</f>
        <v>3</v>
      </c>
    </row>
    <row r="29" spans="1:9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6">
        <v>3</v>
      </c>
      <c r="G29" s="26">
        <v>4</v>
      </c>
      <c r="H29" s="47">
        <f t="shared" si="0"/>
        <v>7</v>
      </c>
      <c r="I29" s="48">
        <v>4</v>
      </c>
    </row>
    <row r="30" spans="1:9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6">
        <v>5</v>
      </c>
      <c r="G30" s="26">
        <v>5</v>
      </c>
      <c r="H30" s="47">
        <f t="shared" si="0"/>
        <v>10</v>
      </c>
      <c r="I30" s="48">
        <f>RANK( H30, H$26:H$31,1)</f>
        <v>5</v>
      </c>
    </row>
    <row r="31" spans="1:9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6">
        <v>6</v>
      </c>
      <c r="G31" s="26">
        <v>6</v>
      </c>
      <c r="H31" s="47">
        <f t="shared" si="0"/>
        <v>12</v>
      </c>
      <c r="I31" s="48">
        <f>RANK( H31, H$26:H$31,1)</f>
        <v>6</v>
      </c>
    </row>
    <row r="32" spans="1:9" ht="15.95" customHeight="1" x14ac:dyDescent="0.2">
      <c r="A32" s="5" t="s">
        <v>37</v>
      </c>
      <c r="B32" s="32"/>
      <c r="C32" s="32"/>
      <c r="D32" s="32"/>
      <c r="E32" s="32"/>
      <c r="F32" s="49"/>
      <c r="G32" s="49"/>
      <c r="H32" s="50"/>
      <c r="I32" s="29"/>
    </row>
    <row r="33" spans="2:9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37" t="s">
        <v>23</v>
      </c>
      <c r="G33" s="137" t="s">
        <v>24</v>
      </c>
      <c r="H33" s="139" t="s">
        <v>25</v>
      </c>
      <c r="I33" s="135" t="s">
        <v>14</v>
      </c>
    </row>
    <row r="34" spans="2:9" ht="12" customHeight="1" x14ac:dyDescent="0.2">
      <c r="B34" s="18" t="s">
        <v>10</v>
      </c>
      <c r="C34" s="128"/>
      <c r="D34" s="130"/>
      <c r="E34" s="130"/>
      <c r="F34" s="138"/>
      <c r="G34" s="138"/>
      <c r="H34" s="140"/>
      <c r="I34" s="136"/>
    </row>
    <row r="35" spans="2:9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58">
        <v>1</v>
      </c>
      <c r="G35" s="58">
        <v>1</v>
      </c>
      <c r="H35" s="47">
        <f>SUM(F35:G35)</f>
        <v>2</v>
      </c>
      <c r="I35" s="48">
        <f>RANK( H35, H$35:H$35,1)</f>
        <v>1</v>
      </c>
    </row>
    <row r="36" spans="2:9" ht="15.75" x14ac:dyDescent="0.25">
      <c r="B36" s="51"/>
      <c r="C36" s="34"/>
      <c r="D36" s="33"/>
      <c r="E36" s="33"/>
      <c r="F36" s="52"/>
      <c r="G36" s="52"/>
      <c r="H36" s="52"/>
      <c r="I36" s="37"/>
    </row>
    <row r="37" spans="2:9" x14ac:dyDescent="0.2">
      <c r="C37" s="30" t="s">
        <v>20</v>
      </c>
      <c r="E37" s="31"/>
      <c r="F37" s="31" t="s">
        <v>26</v>
      </c>
    </row>
    <row r="38" spans="2:9" x14ac:dyDescent="0.2">
      <c r="F38" s="56" t="s">
        <v>90</v>
      </c>
    </row>
  </sheetData>
  <sortState ref="A26:I31">
    <sortCondition ref="I26:I31"/>
  </sortState>
  <mergeCells count="35">
    <mergeCell ref="F10:F11"/>
    <mergeCell ref="G4:G5"/>
    <mergeCell ref="F4:F5"/>
    <mergeCell ref="D33:D34"/>
    <mergeCell ref="E33:E34"/>
    <mergeCell ref="D24:D25"/>
    <mergeCell ref="E24:E25"/>
    <mergeCell ref="F24:F25"/>
    <mergeCell ref="C10:C11"/>
    <mergeCell ref="D10:D11"/>
    <mergeCell ref="C4:C5"/>
    <mergeCell ref="D4:D5"/>
    <mergeCell ref="E4:E5"/>
    <mergeCell ref="E10:E11"/>
    <mergeCell ref="H4:H5"/>
    <mergeCell ref="I4:I5"/>
    <mergeCell ref="G10:G11"/>
    <mergeCell ref="H10:H11"/>
    <mergeCell ref="I10:I11"/>
    <mergeCell ref="C16:C17"/>
    <mergeCell ref="D16:D17"/>
    <mergeCell ref="E16:E17"/>
    <mergeCell ref="I33:I34"/>
    <mergeCell ref="F33:F34"/>
    <mergeCell ref="G33:G34"/>
    <mergeCell ref="H33:H34"/>
    <mergeCell ref="C33:C34"/>
    <mergeCell ref="C24:C25"/>
    <mergeCell ref="I24:I25"/>
    <mergeCell ref="G24:G25"/>
    <mergeCell ref="F16:F17"/>
    <mergeCell ref="G16:G17"/>
    <mergeCell ref="H16:H17"/>
    <mergeCell ref="H24:H25"/>
    <mergeCell ref="I16:I17"/>
  </mergeCells>
  <phoneticPr fontId="18" type="noConversion"/>
  <pageMargins left="0.75" right="0.75" top="0.5" bottom="0" header="0" footer="0"/>
  <pageSetup paperSize="9" orientation="landscape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16" workbookViewId="0">
      <selection activeCell="S31" sqref="S31"/>
    </sheetView>
  </sheetViews>
  <sheetFormatPr defaultRowHeight="12.75" x14ac:dyDescent="0.2"/>
  <cols>
    <col min="1" max="1" width="2.42578125" customWidth="1"/>
    <col min="2" max="2" width="7.140625" customWidth="1"/>
    <col min="3" max="3" width="25.140625" customWidth="1"/>
    <col min="4" max="4" width="10.1406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85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0.41666666666666669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0.81540509259259253</v>
      </c>
      <c r="G6" s="24">
        <f>IF(F6&gt;I$3,F6-I$3,F6+24-I$3)</f>
        <v>0.39873842592592584</v>
      </c>
      <c r="H6" s="25">
        <f>HOUR(G6)*60*60+MINUTE(G6)*60+SECOND(G6)</f>
        <v>34451</v>
      </c>
      <c r="I6" s="68">
        <v>1.1659999999999999</v>
      </c>
      <c r="J6" s="25">
        <f>H6*I6</f>
        <v>40169.865999999995</v>
      </c>
      <c r="K6" s="26">
        <f t="shared" ref="K6:L8" si="0">RANK( J6, J$6:J$8,1)</f>
        <v>1</v>
      </c>
      <c r="L6" s="26">
        <f t="shared" si="0"/>
        <v>1</v>
      </c>
      <c r="M6" s="25">
        <f>H6*I6</f>
        <v>40169.865999999995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0.82446759259259261</v>
      </c>
      <c r="G7" s="24">
        <f>IF(F7&gt;I$3,F7-I$3,F7+24-I$3)</f>
        <v>0.40780092592592593</v>
      </c>
      <c r="H7" s="25">
        <f>HOUR(G7)*60*60+MINUTE(G7)*60+SECOND(G7)</f>
        <v>35234</v>
      </c>
      <c r="I7" s="68">
        <v>1.1599999999999999</v>
      </c>
      <c r="J7" s="25">
        <f>H7*I7</f>
        <v>40871.439999999995</v>
      </c>
      <c r="K7" s="26">
        <f t="shared" si="0"/>
        <v>2</v>
      </c>
      <c r="L7" s="26">
        <f t="shared" si="0"/>
        <v>2</v>
      </c>
      <c r="M7" s="25">
        <f>H7*I7</f>
        <v>40871.439999999995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2055</v>
      </c>
      <c r="C8" s="66" t="s">
        <v>41</v>
      </c>
      <c r="D8" s="67" t="s">
        <v>44</v>
      </c>
      <c r="E8" s="60" t="s">
        <v>45</v>
      </c>
      <c r="F8" s="23">
        <v>0.79642361111111104</v>
      </c>
      <c r="G8" s="24">
        <f>IF(F8&gt;I$3,F8-I$3,F8+24-I$3)</f>
        <v>0.37975694444444436</v>
      </c>
      <c r="H8" s="25">
        <f>HOUR(G8)*60*60+MINUTE(G8)*60+SECOND(G8)</f>
        <v>32811</v>
      </c>
      <c r="I8" s="68">
        <v>1.385</v>
      </c>
      <c r="J8" s="25">
        <f>H8*I8</f>
        <v>45443.235000000001</v>
      </c>
      <c r="K8" s="26">
        <f t="shared" si="0"/>
        <v>3</v>
      </c>
      <c r="L8" s="26">
        <f t="shared" si="0"/>
        <v>3</v>
      </c>
      <c r="M8" s="25">
        <f>H8*I8</f>
        <v>45443.235000000001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0.41666666666666669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0.85303240740740749</v>
      </c>
      <c r="G12" s="24">
        <f>IF(F12&gt;I$9,F12-I$9,F12+24-I$9)</f>
        <v>0.4363657407407408</v>
      </c>
      <c r="H12" s="25">
        <f>HOUR(G12)*60*60+MINUTE(G12)*60+SECOND(G12)</f>
        <v>37702</v>
      </c>
      <c r="I12" s="68">
        <v>1.0760000000000001</v>
      </c>
      <c r="J12" s="25">
        <f>H12*I12</f>
        <v>40567.351999999999</v>
      </c>
      <c r="K12" s="26">
        <f>RANK( J12, J$12:J$14,1)</f>
        <v>1</v>
      </c>
      <c r="L12" s="26">
        <f>RANK( K12, K$12:K$14,1)</f>
        <v>1</v>
      </c>
      <c r="M12" s="25">
        <f>H12*I12</f>
        <v>40567.351999999999</v>
      </c>
      <c r="N12" s="26">
        <f>RANK( M12, M$12:M$14,1)</f>
        <v>1</v>
      </c>
      <c r="O12" s="26">
        <f>RANK( N12, N$12:N$14,1)</f>
        <v>1</v>
      </c>
      <c r="P12" s="65">
        <f>O12*1</f>
        <v>1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 t="s">
        <v>93</v>
      </c>
      <c r="G13" s="24"/>
      <c r="H13" s="25"/>
      <c r="I13" s="68">
        <v>1.107</v>
      </c>
      <c r="J13" s="25" t="s">
        <v>93</v>
      </c>
      <c r="K13" s="26"/>
      <c r="L13" s="26">
        <v>4</v>
      </c>
      <c r="M13" s="25" t="s">
        <v>93</v>
      </c>
      <c r="N13" s="26"/>
      <c r="O13" s="26">
        <v>4</v>
      </c>
      <c r="P13" s="65">
        <f>O13*1</f>
        <v>4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 t="s">
        <v>93</v>
      </c>
      <c r="G14" s="24"/>
      <c r="H14" s="25"/>
      <c r="I14" s="68">
        <v>1.0960000000000001</v>
      </c>
      <c r="J14" s="25" t="s">
        <v>93</v>
      </c>
      <c r="K14" s="26"/>
      <c r="L14" s="26">
        <v>4</v>
      </c>
      <c r="M14" s="25" t="s">
        <v>93</v>
      </c>
      <c r="N14" s="26"/>
      <c r="O14" s="26">
        <v>4</v>
      </c>
      <c r="P14" s="65">
        <f>O14*1</f>
        <v>4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0.41666666666666669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10101</v>
      </c>
      <c r="C18" s="76" t="s">
        <v>56</v>
      </c>
      <c r="D18" s="75" t="s">
        <v>18</v>
      </c>
      <c r="E18" s="77" t="s">
        <v>95</v>
      </c>
      <c r="F18" s="23">
        <v>0.86574074074074081</v>
      </c>
      <c r="G18" s="24">
        <f>IF(F18&gt;I$15,F18-I$15,F18+24-I$15)</f>
        <v>0.44907407407407413</v>
      </c>
      <c r="H18" s="25">
        <f>HOUR(G18)*60*60+MINUTE(G18)*60+SECOND(G18)</f>
        <v>38800</v>
      </c>
      <c r="I18" s="81">
        <v>1.04</v>
      </c>
      <c r="J18" s="25">
        <f>H18*I18</f>
        <v>40352</v>
      </c>
      <c r="K18" s="26">
        <f t="shared" ref="K18:L21" si="2">RANK( J18, J$18:J$22,1)</f>
        <v>2</v>
      </c>
      <c r="L18" s="26">
        <f t="shared" si="2"/>
        <v>2</v>
      </c>
      <c r="M18" s="25">
        <f>H18*I18</f>
        <v>40352</v>
      </c>
      <c r="N18" s="26">
        <f t="shared" ref="N18:O21" si="3">RANK( M18, M$18:M$22,1)</f>
        <v>2</v>
      </c>
      <c r="O18" s="26">
        <f t="shared" si="3"/>
        <v>2</v>
      </c>
      <c r="P18" s="65">
        <f>O18*1</f>
        <v>2</v>
      </c>
    </row>
    <row r="19" spans="1:16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3">
        <v>0.86842592592592593</v>
      </c>
      <c r="G19" s="24">
        <f>IF(F19&gt;I$15,F19-I$15,F19+24-I$15)</f>
        <v>0.45175925925925925</v>
      </c>
      <c r="H19" s="25">
        <f>HOUR(G19)*60*60+MINUTE(G19)*60+SECOND(G19)</f>
        <v>39032</v>
      </c>
      <c r="I19" s="81">
        <v>1.0369999999999999</v>
      </c>
      <c r="J19" s="25">
        <f>H19*I19</f>
        <v>40476.183999999994</v>
      </c>
      <c r="K19" s="26">
        <f t="shared" si="2"/>
        <v>3</v>
      </c>
      <c r="L19" s="26">
        <f t="shared" si="2"/>
        <v>3</v>
      </c>
      <c r="M19" s="25">
        <f>H19*I19</f>
        <v>40476.183999999994</v>
      </c>
      <c r="N19" s="26">
        <f t="shared" si="3"/>
        <v>3</v>
      </c>
      <c r="O19" s="26">
        <f t="shared" si="3"/>
        <v>3</v>
      </c>
      <c r="P19" s="65">
        <f t="shared" ref="P19:P22" si="4">O19*1</f>
        <v>3</v>
      </c>
    </row>
    <row r="20" spans="1:16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3">
        <v>0.88114583333333341</v>
      </c>
      <c r="G20" s="24">
        <f>IF(F20&gt;I$15,F20-I$15,F20+24-I$15)</f>
        <v>0.46447916666666672</v>
      </c>
      <c r="H20" s="25">
        <f>HOUR(G20)*60*60+MINUTE(G20)*60+SECOND(G20)</f>
        <v>40131</v>
      </c>
      <c r="I20" s="81">
        <v>1.0369999999999999</v>
      </c>
      <c r="J20" s="25">
        <f>H20*I20</f>
        <v>41615.846999999994</v>
      </c>
      <c r="K20" s="26">
        <f t="shared" si="2"/>
        <v>4</v>
      </c>
      <c r="L20" s="26">
        <f t="shared" si="2"/>
        <v>4</v>
      </c>
      <c r="M20" s="25">
        <f>H20*I20</f>
        <v>41615.846999999994</v>
      </c>
      <c r="N20" s="26">
        <f t="shared" si="3"/>
        <v>4</v>
      </c>
      <c r="O20" s="26">
        <f t="shared" si="3"/>
        <v>4</v>
      </c>
      <c r="P20" s="65">
        <f t="shared" si="4"/>
        <v>4</v>
      </c>
    </row>
    <row r="21" spans="1:16" ht="17.100000000000001" customHeight="1" x14ac:dyDescent="0.2">
      <c r="B21" s="75">
        <v>965</v>
      </c>
      <c r="C21" s="76" t="s">
        <v>61</v>
      </c>
      <c r="D21" s="75" t="s">
        <v>29</v>
      </c>
      <c r="E21" s="77" t="s">
        <v>30</v>
      </c>
      <c r="F21" s="23">
        <v>0.85584490740740737</v>
      </c>
      <c r="G21" s="24">
        <f>IF(F21&gt;I$15,F21-I$15,F21+24-I$15)</f>
        <v>0.43917824074074069</v>
      </c>
      <c r="H21" s="25">
        <f>HOUR(G21)*60*60+MINUTE(G21)*60+SECOND(G21)</f>
        <v>37945</v>
      </c>
      <c r="I21" s="81">
        <v>1.028</v>
      </c>
      <c r="J21" s="25">
        <f>H21*I21</f>
        <v>39007.46</v>
      </c>
      <c r="K21" s="26">
        <f t="shared" si="2"/>
        <v>1</v>
      </c>
      <c r="L21" s="26">
        <f t="shared" si="2"/>
        <v>1</v>
      </c>
      <c r="M21" s="25">
        <f>H21*I21</f>
        <v>39007.46</v>
      </c>
      <c r="N21" s="26">
        <f t="shared" si="3"/>
        <v>1</v>
      </c>
      <c r="O21" s="26">
        <f t="shared" si="3"/>
        <v>1</v>
      </c>
      <c r="P21" s="65">
        <f t="shared" si="4"/>
        <v>1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 t="s">
        <v>93</v>
      </c>
      <c r="G22" s="24"/>
      <c r="H22" s="25"/>
      <c r="I22" s="83">
        <v>1.0269999999999999</v>
      </c>
      <c r="J22" s="25" t="s">
        <v>93</v>
      </c>
      <c r="K22" s="26"/>
      <c r="L22" s="26">
        <v>6</v>
      </c>
      <c r="M22" s="25" t="s">
        <v>93</v>
      </c>
      <c r="N22" s="26"/>
      <c r="O22" s="26">
        <v>6</v>
      </c>
      <c r="P22" s="65">
        <f t="shared" si="4"/>
        <v>6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0.41666666666666669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481</v>
      </c>
      <c r="C26" s="76" t="s">
        <v>64</v>
      </c>
      <c r="D26" s="75" t="s">
        <v>65</v>
      </c>
      <c r="E26" s="80" t="s">
        <v>66</v>
      </c>
      <c r="F26" s="23">
        <v>0.86173611111111104</v>
      </c>
      <c r="G26" s="24">
        <f t="shared" ref="G26:G31" si="5">IF(F26&gt;I$23,F26-I$23,F26+24-I$23)</f>
        <v>0.44506944444444435</v>
      </c>
      <c r="H26" s="25">
        <f t="shared" ref="H26:H31" si="6">HOUR(G26)*60*60+MINUTE(G26)*60+SECOND(G26)</f>
        <v>38454</v>
      </c>
      <c r="I26" s="81">
        <v>1.0149999999999999</v>
      </c>
      <c r="J26" s="25">
        <f t="shared" ref="J26:J31" si="7">H26*I26</f>
        <v>39030.81</v>
      </c>
      <c r="K26" s="26">
        <f>RANK( J26, J$26:J$31,1)</f>
        <v>3</v>
      </c>
      <c r="L26" s="26">
        <f>RANK( K26, K$26:K$31,1)</f>
        <v>3</v>
      </c>
      <c r="M26" s="25">
        <f t="shared" ref="M26:M31" si="8">H26*I26</f>
        <v>39030.81</v>
      </c>
      <c r="N26" s="26">
        <f>RANK( M26, M$26:M$31,1)</f>
        <v>3</v>
      </c>
      <c r="O26" s="26">
        <f>RANK( N26, N$26:N$31,1)</f>
        <v>3</v>
      </c>
      <c r="P26" s="65">
        <f>O26*1</f>
        <v>3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0.87836805555555564</v>
      </c>
      <c r="G27" s="24">
        <f t="shared" si="5"/>
        <v>0.46170138888888895</v>
      </c>
      <c r="H27" s="25">
        <f t="shared" si="6"/>
        <v>39891</v>
      </c>
      <c r="I27" s="81">
        <v>0.997</v>
      </c>
      <c r="J27" s="25">
        <f t="shared" si="7"/>
        <v>39771.326999999997</v>
      </c>
      <c r="K27" s="26">
        <f t="shared" ref="K27:L31" si="9">RANK( J27, J$26:J$31,1)</f>
        <v>4</v>
      </c>
      <c r="L27" s="26">
        <f t="shared" si="9"/>
        <v>4</v>
      </c>
      <c r="M27" s="25">
        <f t="shared" si="8"/>
        <v>39771.326999999997</v>
      </c>
      <c r="N27" s="26">
        <f t="shared" ref="N27:O31" si="10">RANK( M27, M$26:M$31,1)</f>
        <v>4</v>
      </c>
      <c r="O27" s="26">
        <f t="shared" si="10"/>
        <v>4</v>
      </c>
      <c r="P27" s="65">
        <f t="shared" ref="P27:P31" si="11">O27*1</f>
        <v>4</v>
      </c>
    </row>
    <row r="28" spans="1:16" ht="17.100000000000001" customHeight="1" x14ac:dyDescent="0.2">
      <c r="B28" s="75">
        <v>3470</v>
      </c>
      <c r="C28" s="76" t="s">
        <v>68</v>
      </c>
      <c r="D28" s="75" t="s">
        <v>19</v>
      </c>
      <c r="E28" s="80" t="s">
        <v>69</v>
      </c>
      <c r="F28" s="23">
        <v>0.86255787037037035</v>
      </c>
      <c r="G28" s="24">
        <f t="shared" si="5"/>
        <v>0.44589120370370366</v>
      </c>
      <c r="H28" s="25">
        <f t="shared" si="6"/>
        <v>38525</v>
      </c>
      <c r="I28" s="81">
        <v>0.996</v>
      </c>
      <c r="J28" s="25">
        <f t="shared" si="7"/>
        <v>38370.9</v>
      </c>
      <c r="K28" s="26">
        <f t="shared" si="9"/>
        <v>1</v>
      </c>
      <c r="L28" s="26">
        <f t="shared" si="9"/>
        <v>1</v>
      </c>
      <c r="M28" s="25">
        <f t="shared" si="8"/>
        <v>38370.9</v>
      </c>
      <c r="N28" s="26">
        <f t="shared" si="10"/>
        <v>1</v>
      </c>
      <c r="O28" s="26">
        <f t="shared" si="10"/>
        <v>1</v>
      </c>
      <c r="P28" s="65">
        <f t="shared" si="11"/>
        <v>1</v>
      </c>
    </row>
    <row r="29" spans="1:16" ht="17.100000000000001" customHeight="1" x14ac:dyDescent="0.2">
      <c r="B29" s="75">
        <v>1979</v>
      </c>
      <c r="C29" s="76" t="s">
        <v>70</v>
      </c>
      <c r="D29" s="75" t="s">
        <v>19</v>
      </c>
      <c r="E29" s="80" t="s">
        <v>71</v>
      </c>
      <c r="F29" s="23">
        <v>0.87209490740740747</v>
      </c>
      <c r="G29" s="24">
        <f t="shared" si="5"/>
        <v>0.45542824074074079</v>
      </c>
      <c r="H29" s="25">
        <f t="shared" si="6"/>
        <v>39349</v>
      </c>
      <c r="I29" s="81">
        <v>0.98699999999999999</v>
      </c>
      <c r="J29" s="25">
        <f t="shared" si="7"/>
        <v>38837.462999999996</v>
      </c>
      <c r="K29" s="26">
        <f t="shared" si="9"/>
        <v>2</v>
      </c>
      <c r="L29" s="26">
        <f t="shared" si="9"/>
        <v>2</v>
      </c>
      <c r="M29" s="25">
        <f t="shared" si="8"/>
        <v>38837.462999999996</v>
      </c>
      <c r="N29" s="26">
        <f t="shared" si="10"/>
        <v>2</v>
      </c>
      <c r="O29" s="26">
        <f t="shared" si="10"/>
        <v>2</v>
      </c>
      <c r="P29" s="65">
        <f t="shared" si="11"/>
        <v>2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0.92716435185185186</v>
      </c>
      <c r="G30" s="24">
        <f t="shared" si="5"/>
        <v>0.51049768518518523</v>
      </c>
      <c r="H30" s="25">
        <f t="shared" si="6"/>
        <v>44107</v>
      </c>
      <c r="I30" s="81">
        <v>0.98399999999999999</v>
      </c>
      <c r="J30" s="25">
        <f t="shared" si="7"/>
        <v>43401.288</v>
      </c>
      <c r="K30" s="26">
        <f t="shared" si="9"/>
        <v>6</v>
      </c>
      <c r="L30" s="26">
        <f t="shared" si="9"/>
        <v>6</v>
      </c>
      <c r="M30" s="25">
        <f t="shared" si="8"/>
        <v>43401.288</v>
      </c>
      <c r="N30" s="26">
        <f t="shared" si="10"/>
        <v>6</v>
      </c>
      <c r="O30" s="26">
        <f t="shared" si="10"/>
        <v>6</v>
      </c>
      <c r="P30" s="65">
        <f t="shared" si="11"/>
        <v>6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0.89482638888888888</v>
      </c>
      <c r="G31" s="24">
        <f t="shared" si="5"/>
        <v>0.47815972222222219</v>
      </c>
      <c r="H31" s="25">
        <f t="shared" si="6"/>
        <v>41313</v>
      </c>
      <c r="I31" s="81">
        <v>0.98199999999999998</v>
      </c>
      <c r="J31" s="25">
        <f t="shared" si="7"/>
        <v>40569.366000000002</v>
      </c>
      <c r="K31" s="26">
        <f t="shared" si="9"/>
        <v>5</v>
      </c>
      <c r="L31" s="26">
        <f t="shared" si="9"/>
        <v>5</v>
      </c>
      <c r="M31" s="25">
        <f t="shared" si="8"/>
        <v>40569.366000000002</v>
      </c>
      <c r="N31" s="26">
        <f t="shared" si="10"/>
        <v>5</v>
      </c>
      <c r="O31" s="26">
        <f t="shared" si="10"/>
        <v>5</v>
      </c>
      <c r="P31" s="65">
        <f t="shared" si="11"/>
        <v>5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0.41666666666666669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 t="s">
        <v>93</v>
      </c>
      <c r="G35" s="24"/>
      <c r="H35" s="25"/>
      <c r="I35" s="87">
        <v>0.95</v>
      </c>
      <c r="J35" s="25"/>
      <c r="K35" s="26"/>
      <c r="L35" s="26"/>
      <c r="M35" s="25"/>
      <c r="N35" s="26"/>
      <c r="O35" s="26"/>
      <c r="P35" s="65"/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97</v>
      </c>
      <c r="L37" s="3"/>
      <c r="M37" s="38"/>
      <c r="N37" s="37"/>
      <c r="O37" s="33"/>
    </row>
  </sheetData>
  <sortState ref="A6:P8">
    <sortCondition ref="J6:J8"/>
  </sortState>
  <mergeCells count="20">
    <mergeCell ref="C33:C34"/>
    <mergeCell ref="D33:D34"/>
    <mergeCell ref="E33:E34"/>
    <mergeCell ref="I33:I34"/>
    <mergeCell ref="E10:E11"/>
    <mergeCell ref="I10:I11"/>
    <mergeCell ref="C16:C17"/>
    <mergeCell ref="D16:D17"/>
    <mergeCell ref="E16:E17"/>
    <mergeCell ref="I16:I17"/>
    <mergeCell ref="C24:C25"/>
    <mergeCell ref="D24:D25"/>
    <mergeCell ref="E24:E25"/>
    <mergeCell ref="I24:I25"/>
    <mergeCell ref="C4:C5"/>
    <mergeCell ref="D4:D5"/>
    <mergeCell ref="E4:E5"/>
    <mergeCell ref="I4:I5"/>
    <mergeCell ref="C10:C11"/>
    <mergeCell ref="D10:D11"/>
  </mergeCells>
  <phoneticPr fontId="18" type="noConversion"/>
  <pageMargins left="0.39370078740157483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29" sqref="E29"/>
    </sheetView>
  </sheetViews>
  <sheetFormatPr defaultRowHeight="12.75" x14ac:dyDescent="0.2"/>
  <cols>
    <col min="1" max="1" width="6.42578125" customWidth="1"/>
    <col min="2" max="2" width="24.5703125" customWidth="1"/>
    <col min="3" max="3" width="9.85546875" customWidth="1"/>
    <col min="4" max="4" width="32.7109375" customWidth="1"/>
    <col min="5" max="5" width="8.85546875" customWidth="1"/>
    <col min="6" max="6" width="8.28515625" customWidth="1"/>
    <col min="7" max="7" width="6.5703125" customWidth="1"/>
    <col min="8" max="8" width="5.7109375" customWidth="1"/>
    <col min="9" max="9" width="7.5703125" customWidth="1"/>
    <col min="10" max="10" width="4" customWidth="1"/>
    <col min="11" max="11" width="4.28515625" customWidth="1"/>
    <col min="12" max="12" width="7.42578125" customWidth="1"/>
    <col min="13" max="13" width="4" customWidth="1"/>
    <col min="14" max="14" width="4.28515625" customWidth="1"/>
    <col min="15" max="15" width="5.7109375" customWidth="1"/>
  </cols>
  <sheetData>
    <row r="1" spans="1:15" ht="15" x14ac:dyDescent="0.2">
      <c r="B1" s="1"/>
      <c r="C1" s="1"/>
      <c r="D1" s="1"/>
      <c r="E1" s="59" t="s">
        <v>38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1:15" ht="19.5" customHeight="1" x14ac:dyDescent="0.2">
      <c r="B2" s="1"/>
      <c r="C2" s="1"/>
      <c r="D2" s="1"/>
      <c r="E2" s="54" t="s">
        <v>32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1:15" ht="17.25" customHeight="1" x14ac:dyDescent="0.2">
      <c r="B3" s="1"/>
      <c r="C3" s="1"/>
      <c r="D3" s="1"/>
      <c r="E3" s="4" t="s">
        <v>86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x14ac:dyDescent="0.2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 x14ac:dyDescent="0.2">
      <c r="A5" s="5" t="s">
        <v>40</v>
      </c>
      <c r="B5" s="5"/>
      <c r="C5" s="6"/>
      <c r="D5" s="6"/>
      <c r="E5" s="6"/>
      <c r="F5" s="6"/>
      <c r="G5" s="7"/>
      <c r="H5" s="7" t="s">
        <v>0</v>
      </c>
      <c r="I5" s="8">
        <v>0.41666666666666669</v>
      </c>
      <c r="J5" s="9"/>
      <c r="K5" s="10"/>
      <c r="L5" s="6"/>
      <c r="M5" s="10"/>
      <c r="N5" s="10"/>
      <c r="O5" s="6"/>
    </row>
    <row r="6" spans="1:15" x14ac:dyDescent="0.2">
      <c r="A6" s="11" t="s">
        <v>1</v>
      </c>
      <c r="B6" s="127" t="s">
        <v>2</v>
      </c>
      <c r="C6" s="129" t="s">
        <v>3</v>
      </c>
      <c r="D6" s="129" t="s">
        <v>4</v>
      </c>
      <c r="E6" s="12" t="s">
        <v>5</v>
      </c>
      <c r="F6" s="13" t="s">
        <v>6</v>
      </c>
      <c r="G6" s="14" t="s">
        <v>6</v>
      </c>
      <c r="H6" s="133" t="s">
        <v>7</v>
      </c>
      <c r="I6" s="15" t="s">
        <v>8</v>
      </c>
      <c r="J6" s="16"/>
      <c r="K6" s="17"/>
      <c r="L6" s="15" t="s">
        <v>9</v>
      </c>
      <c r="M6" s="16"/>
      <c r="N6" s="17"/>
      <c r="O6" s="63" t="s">
        <v>27</v>
      </c>
    </row>
    <row r="7" spans="1:15" x14ac:dyDescent="0.2">
      <c r="A7" s="18" t="s">
        <v>10</v>
      </c>
      <c r="B7" s="128"/>
      <c r="C7" s="130"/>
      <c r="D7" s="130"/>
      <c r="E7" s="19" t="s">
        <v>11</v>
      </c>
      <c r="F7" s="19" t="s">
        <v>12</v>
      </c>
      <c r="G7" s="20" t="s">
        <v>12</v>
      </c>
      <c r="H7" s="134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  <c r="O7" s="64" t="s">
        <v>28</v>
      </c>
    </row>
    <row r="8" spans="1:15" ht="21" customHeight="1" x14ac:dyDescent="0.2">
      <c r="A8" s="78">
        <v>3470</v>
      </c>
      <c r="B8" s="78" t="s">
        <v>68</v>
      </c>
      <c r="C8" s="78" t="s">
        <v>19</v>
      </c>
      <c r="D8" s="116" t="s">
        <v>69</v>
      </c>
      <c r="E8" s="23">
        <v>0.86255787037037035</v>
      </c>
      <c r="F8" s="24">
        <f t="shared" ref="F8:F21" si="0">IF(E8&gt;I$5,E8-I$5,E8+24-I$5)</f>
        <v>0.44589120370370366</v>
      </c>
      <c r="G8" s="25">
        <f t="shared" ref="G8:G21" si="1">HOUR(F8)*60*60+MINUTE(F8)*60+SECOND(F8)</f>
        <v>38525</v>
      </c>
      <c r="H8" s="81">
        <v>0.996</v>
      </c>
      <c r="I8" s="25">
        <f t="shared" ref="I8:I21" si="2">G8*H8</f>
        <v>38370.9</v>
      </c>
      <c r="J8" s="26">
        <f t="shared" ref="J8:K21" si="3">RANK( I8, I$8:I$25,1)</f>
        <v>1</v>
      </c>
      <c r="K8" s="26">
        <f t="shared" si="3"/>
        <v>1</v>
      </c>
      <c r="L8" s="25">
        <f t="shared" ref="L8:L21" si="4">G8*H8</f>
        <v>38370.9</v>
      </c>
      <c r="M8" s="26">
        <f t="shared" ref="M8:N21" si="5">RANK( L8, L$8:L$25,1)</f>
        <v>1</v>
      </c>
      <c r="N8" s="26">
        <f t="shared" si="5"/>
        <v>1</v>
      </c>
      <c r="O8" s="65">
        <f t="shared" ref="O8:O25" si="6">N8*1</f>
        <v>1</v>
      </c>
    </row>
    <row r="9" spans="1:15" ht="21" customHeight="1" x14ac:dyDescent="0.2">
      <c r="A9" s="75">
        <v>1979</v>
      </c>
      <c r="B9" s="78" t="s">
        <v>70</v>
      </c>
      <c r="C9" s="75" t="s">
        <v>19</v>
      </c>
      <c r="D9" s="116" t="s">
        <v>71</v>
      </c>
      <c r="E9" s="23">
        <v>0.87209490740740747</v>
      </c>
      <c r="F9" s="24">
        <f t="shared" si="0"/>
        <v>0.45542824074074079</v>
      </c>
      <c r="G9" s="25">
        <f t="shared" si="1"/>
        <v>39349</v>
      </c>
      <c r="H9" s="81">
        <v>0.98699999999999999</v>
      </c>
      <c r="I9" s="25">
        <f t="shared" si="2"/>
        <v>38837.462999999996</v>
      </c>
      <c r="J9" s="26">
        <f t="shared" si="3"/>
        <v>2</v>
      </c>
      <c r="K9" s="26">
        <f t="shared" si="3"/>
        <v>2</v>
      </c>
      <c r="L9" s="25">
        <f t="shared" si="4"/>
        <v>38837.462999999996</v>
      </c>
      <c r="M9" s="26">
        <f t="shared" si="5"/>
        <v>2</v>
      </c>
      <c r="N9" s="26">
        <f t="shared" si="5"/>
        <v>2</v>
      </c>
      <c r="O9" s="65">
        <f t="shared" si="6"/>
        <v>2</v>
      </c>
    </row>
    <row r="10" spans="1:15" ht="21" customHeight="1" x14ac:dyDescent="0.2">
      <c r="A10" s="75">
        <v>965</v>
      </c>
      <c r="B10" s="78" t="s">
        <v>61</v>
      </c>
      <c r="C10" s="75" t="s">
        <v>29</v>
      </c>
      <c r="D10" s="78" t="s">
        <v>30</v>
      </c>
      <c r="E10" s="23">
        <v>0.85584490740740737</v>
      </c>
      <c r="F10" s="24">
        <f t="shared" si="0"/>
        <v>0.43917824074074069</v>
      </c>
      <c r="G10" s="25">
        <f t="shared" si="1"/>
        <v>37945</v>
      </c>
      <c r="H10" s="81">
        <v>1.028</v>
      </c>
      <c r="I10" s="25">
        <f t="shared" si="2"/>
        <v>39007.46</v>
      </c>
      <c r="J10" s="26">
        <f t="shared" si="3"/>
        <v>3</v>
      </c>
      <c r="K10" s="26">
        <f t="shared" si="3"/>
        <v>3</v>
      </c>
      <c r="L10" s="25">
        <f t="shared" si="4"/>
        <v>39007.46</v>
      </c>
      <c r="M10" s="26">
        <f t="shared" si="5"/>
        <v>3</v>
      </c>
      <c r="N10" s="26">
        <f t="shared" si="5"/>
        <v>3</v>
      </c>
      <c r="O10" s="65">
        <f t="shared" si="6"/>
        <v>3</v>
      </c>
    </row>
    <row r="11" spans="1:15" ht="21" customHeight="1" x14ac:dyDescent="0.2">
      <c r="A11" s="75">
        <v>481</v>
      </c>
      <c r="B11" s="76" t="s">
        <v>64</v>
      </c>
      <c r="C11" s="75" t="s">
        <v>65</v>
      </c>
      <c r="D11" s="80" t="s">
        <v>66</v>
      </c>
      <c r="E11" s="23">
        <v>0.86173611111111104</v>
      </c>
      <c r="F11" s="24">
        <f t="shared" si="0"/>
        <v>0.44506944444444435</v>
      </c>
      <c r="G11" s="25">
        <f t="shared" si="1"/>
        <v>38454</v>
      </c>
      <c r="H11" s="81">
        <v>1.0149999999999999</v>
      </c>
      <c r="I11" s="25">
        <f t="shared" si="2"/>
        <v>39030.81</v>
      </c>
      <c r="J11" s="26">
        <f t="shared" si="3"/>
        <v>4</v>
      </c>
      <c r="K11" s="26">
        <f t="shared" si="3"/>
        <v>4</v>
      </c>
      <c r="L11" s="25">
        <f t="shared" si="4"/>
        <v>39030.81</v>
      </c>
      <c r="M11" s="26">
        <f t="shared" si="5"/>
        <v>4</v>
      </c>
      <c r="N11" s="26">
        <f t="shared" si="5"/>
        <v>4</v>
      </c>
      <c r="O11" s="65">
        <f t="shared" si="6"/>
        <v>4</v>
      </c>
    </row>
    <row r="12" spans="1:15" ht="21" customHeight="1" x14ac:dyDescent="0.2">
      <c r="A12" s="75">
        <v>3939</v>
      </c>
      <c r="B12" s="76" t="s">
        <v>67</v>
      </c>
      <c r="C12" s="75" t="s">
        <v>19</v>
      </c>
      <c r="D12" s="80" t="s">
        <v>94</v>
      </c>
      <c r="E12" s="23">
        <v>0.87836805555555564</v>
      </c>
      <c r="F12" s="24">
        <f t="shared" si="0"/>
        <v>0.46170138888888895</v>
      </c>
      <c r="G12" s="25">
        <f t="shared" si="1"/>
        <v>39891</v>
      </c>
      <c r="H12" s="81">
        <v>0.997</v>
      </c>
      <c r="I12" s="25">
        <f t="shared" si="2"/>
        <v>39771.326999999997</v>
      </c>
      <c r="J12" s="26">
        <f t="shared" si="3"/>
        <v>5</v>
      </c>
      <c r="K12" s="26">
        <f t="shared" si="3"/>
        <v>5</v>
      </c>
      <c r="L12" s="25">
        <f t="shared" si="4"/>
        <v>39771.326999999997</v>
      </c>
      <c r="M12" s="26">
        <f t="shared" si="5"/>
        <v>5</v>
      </c>
      <c r="N12" s="26">
        <f t="shared" si="5"/>
        <v>5</v>
      </c>
      <c r="O12" s="65">
        <f t="shared" si="6"/>
        <v>5</v>
      </c>
    </row>
    <row r="13" spans="1:15" ht="21" customHeight="1" x14ac:dyDescent="0.2">
      <c r="A13" s="67">
        <v>7400</v>
      </c>
      <c r="B13" s="69" t="s">
        <v>42</v>
      </c>
      <c r="C13" s="67" t="s">
        <v>16</v>
      </c>
      <c r="D13" s="70" t="s">
        <v>46</v>
      </c>
      <c r="E13" s="23">
        <v>0.81540509259259253</v>
      </c>
      <c r="F13" s="24">
        <f t="shared" si="0"/>
        <v>0.39873842592592584</v>
      </c>
      <c r="G13" s="25">
        <f t="shared" si="1"/>
        <v>34451</v>
      </c>
      <c r="H13" s="68">
        <v>1.1659999999999999</v>
      </c>
      <c r="I13" s="25">
        <f t="shared" si="2"/>
        <v>40169.865999999995</v>
      </c>
      <c r="J13" s="26">
        <f t="shared" si="3"/>
        <v>6</v>
      </c>
      <c r="K13" s="26">
        <f t="shared" si="3"/>
        <v>6</v>
      </c>
      <c r="L13" s="25">
        <f t="shared" si="4"/>
        <v>40169.865999999995</v>
      </c>
      <c r="M13" s="26">
        <f t="shared" si="5"/>
        <v>6</v>
      </c>
      <c r="N13" s="26">
        <f t="shared" si="5"/>
        <v>6</v>
      </c>
      <c r="O13" s="65">
        <f t="shared" si="6"/>
        <v>6</v>
      </c>
    </row>
    <row r="14" spans="1:15" ht="21" customHeight="1" x14ac:dyDescent="0.2">
      <c r="A14" s="75">
        <v>10101</v>
      </c>
      <c r="B14" s="76" t="s">
        <v>56</v>
      </c>
      <c r="C14" s="75" t="s">
        <v>18</v>
      </c>
      <c r="D14" s="77" t="s">
        <v>95</v>
      </c>
      <c r="E14" s="23">
        <v>0.86574074074074081</v>
      </c>
      <c r="F14" s="24">
        <f t="shared" si="0"/>
        <v>0.44907407407407413</v>
      </c>
      <c r="G14" s="25">
        <f t="shared" si="1"/>
        <v>38800</v>
      </c>
      <c r="H14" s="81">
        <v>1.04</v>
      </c>
      <c r="I14" s="25">
        <f t="shared" si="2"/>
        <v>40352</v>
      </c>
      <c r="J14" s="26">
        <f t="shared" si="3"/>
        <v>7</v>
      </c>
      <c r="K14" s="26">
        <f t="shared" si="3"/>
        <v>7</v>
      </c>
      <c r="L14" s="25">
        <f t="shared" si="4"/>
        <v>40352</v>
      </c>
      <c r="M14" s="26">
        <f t="shared" si="5"/>
        <v>7</v>
      </c>
      <c r="N14" s="26">
        <f t="shared" si="5"/>
        <v>7</v>
      </c>
      <c r="O14" s="65">
        <f t="shared" si="6"/>
        <v>7</v>
      </c>
    </row>
    <row r="15" spans="1:15" ht="21" customHeight="1" x14ac:dyDescent="0.2">
      <c r="A15" s="75">
        <v>1582</v>
      </c>
      <c r="B15" s="76" t="s">
        <v>57</v>
      </c>
      <c r="C15" s="75" t="s">
        <v>18</v>
      </c>
      <c r="D15" s="77" t="s">
        <v>58</v>
      </c>
      <c r="E15" s="23">
        <v>0.86842592592592593</v>
      </c>
      <c r="F15" s="24">
        <f t="shared" si="0"/>
        <v>0.45175925925925925</v>
      </c>
      <c r="G15" s="25">
        <f t="shared" si="1"/>
        <v>39032</v>
      </c>
      <c r="H15" s="81">
        <v>1.0369999999999999</v>
      </c>
      <c r="I15" s="25">
        <f t="shared" si="2"/>
        <v>40476.183999999994</v>
      </c>
      <c r="J15" s="26">
        <f t="shared" si="3"/>
        <v>8</v>
      </c>
      <c r="K15" s="26">
        <f t="shared" si="3"/>
        <v>8</v>
      </c>
      <c r="L15" s="25">
        <f t="shared" si="4"/>
        <v>40476.183999999994</v>
      </c>
      <c r="M15" s="26">
        <f t="shared" si="5"/>
        <v>8</v>
      </c>
      <c r="N15" s="26">
        <f t="shared" si="5"/>
        <v>8</v>
      </c>
      <c r="O15" s="65">
        <f t="shared" si="6"/>
        <v>8</v>
      </c>
    </row>
    <row r="16" spans="1:15" ht="21" customHeight="1" x14ac:dyDescent="0.2">
      <c r="A16" s="71">
        <v>5050</v>
      </c>
      <c r="B16" s="72" t="s">
        <v>53</v>
      </c>
      <c r="C16" s="73" t="s">
        <v>54</v>
      </c>
      <c r="D16" s="74" t="s">
        <v>55</v>
      </c>
      <c r="E16" s="23">
        <v>0.85303240740740749</v>
      </c>
      <c r="F16" s="24">
        <f t="shared" si="0"/>
        <v>0.4363657407407408</v>
      </c>
      <c r="G16" s="25">
        <f t="shared" si="1"/>
        <v>37702</v>
      </c>
      <c r="H16" s="68">
        <v>1.0760000000000001</v>
      </c>
      <c r="I16" s="25">
        <f t="shared" si="2"/>
        <v>40567.351999999999</v>
      </c>
      <c r="J16" s="26">
        <f t="shared" si="3"/>
        <v>9</v>
      </c>
      <c r="K16" s="26">
        <f t="shared" si="3"/>
        <v>9</v>
      </c>
      <c r="L16" s="25">
        <f t="shared" si="4"/>
        <v>40567.351999999999</v>
      </c>
      <c r="M16" s="26">
        <f t="shared" si="5"/>
        <v>9</v>
      </c>
      <c r="N16" s="26">
        <f t="shared" si="5"/>
        <v>9</v>
      </c>
      <c r="O16" s="65">
        <f t="shared" si="6"/>
        <v>9</v>
      </c>
    </row>
    <row r="17" spans="1:15" ht="21" customHeight="1" x14ac:dyDescent="0.2">
      <c r="A17" s="75">
        <v>4141</v>
      </c>
      <c r="B17" s="76" t="s">
        <v>75</v>
      </c>
      <c r="C17" s="75" t="s">
        <v>76</v>
      </c>
      <c r="D17" s="80" t="s">
        <v>77</v>
      </c>
      <c r="E17" s="23">
        <v>0.89482638888888888</v>
      </c>
      <c r="F17" s="24">
        <f t="shared" si="0"/>
        <v>0.47815972222222219</v>
      </c>
      <c r="G17" s="25">
        <f t="shared" si="1"/>
        <v>41313</v>
      </c>
      <c r="H17" s="81">
        <v>0.98199999999999998</v>
      </c>
      <c r="I17" s="25">
        <f t="shared" si="2"/>
        <v>40569.366000000002</v>
      </c>
      <c r="J17" s="26">
        <f t="shared" si="3"/>
        <v>10</v>
      </c>
      <c r="K17" s="26">
        <f t="shared" si="3"/>
        <v>10</v>
      </c>
      <c r="L17" s="25">
        <f t="shared" si="4"/>
        <v>40569.366000000002</v>
      </c>
      <c r="M17" s="26">
        <f t="shared" si="5"/>
        <v>10</v>
      </c>
      <c r="N17" s="26">
        <f t="shared" si="5"/>
        <v>10</v>
      </c>
      <c r="O17" s="65">
        <f t="shared" si="6"/>
        <v>10</v>
      </c>
    </row>
    <row r="18" spans="1:15" ht="21" customHeight="1" x14ac:dyDescent="0.2">
      <c r="A18" s="66">
        <v>432</v>
      </c>
      <c r="B18" s="124" t="s">
        <v>43</v>
      </c>
      <c r="C18" s="66" t="s">
        <v>16</v>
      </c>
      <c r="D18" s="70" t="s">
        <v>47</v>
      </c>
      <c r="E18" s="23">
        <v>0.82446759259259261</v>
      </c>
      <c r="F18" s="24">
        <f t="shared" si="0"/>
        <v>0.40780092592592593</v>
      </c>
      <c r="G18" s="25">
        <f t="shared" si="1"/>
        <v>35234</v>
      </c>
      <c r="H18" s="126">
        <v>1.1599999999999999</v>
      </c>
      <c r="I18" s="25">
        <f t="shared" si="2"/>
        <v>40871.439999999995</v>
      </c>
      <c r="J18" s="26">
        <f t="shared" si="3"/>
        <v>11</v>
      </c>
      <c r="K18" s="26">
        <f t="shared" si="3"/>
        <v>11</v>
      </c>
      <c r="L18" s="25">
        <f t="shared" si="4"/>
        <v>40871.439999999995</v>
      </c>
      <c r="M18" s="26">
        <f t="shared" si="5"/>
        <v>11</v>
      </c>
      <c r="N18" s="26">
        <f t="shared" si="5"/>
        <v>11</v>
      </c>
      <c r="O18" s="65">
        <f t="shared" si="6"/>
        <v>11</v>
      </c>
    </row>
    <row r="19" spans="1:15" ht="21" customHeight="1" x14ac:dyDescent="0.2">
      <c r="A19" s="75">
        <v>508</v>
      </c>
      <c r="B19" s="76" t="s">
        <v>59</v>
      </c>
      <c r="C19" s="75" t="s">
        <v>18</v>
      </c>
      <c r="D19" s="77" t="s">
        <v>60</v>
      </c>
      <c r="E19" s="23">
        <v>0.88114583333333341</v>
      </c>
      <c r="F19" s="24">
        <f t="shared" si="0"/>
        <v>0.46447916666666672</v>
      </c>
      <c r="G19" s="25">
        <f t="shared" si="1"/>
        <v>40131</v>
      </c>
      <c r="H19" s="81">
        <v>1.0369999999999999</v>
      </c>
      <c r="I19" s="25">
        <f t="shared" si="2"/>
        <v>41615.846999999994</v>
      </c>
      <c r="J19" s="26">
        <f t="shared" si="3"/>
        <v>12</v>
      </c>
      <c r="K19" s="26">
        <f t="shared" si="3"/>
        <v>12</v>
      </c>
      <c r="L19" s="25">
        <f t="shared" si="4"/>
        <v>41615.846999999994</v>
      </c>
      <c r="M19" s="26">
        <f t="shared" si="5"/>
        <v>12</v>
      </c>
      <c r="N19" s="26">
        <f t="shared" si="5"/>
        <v>12</v>
      </c>
      <c r="O19" s="65">
        <f t="shared" si="6"/>
        <v>12</v>
      </c>
    </row>
    <row r="20" spans="1:15" ht="21" customHeight="1" x14ac:dyDescent="0.2">
      <c r="A20" s="75">
        <v>2901</v>
      </c>
      <c r="B20" s="76" t="s">
        <v>72</v>
      </c>
      <c r="C20" s="75" t="s">
        <v>73</v>
      </c>
      <c r="D20" s="80" t="s">
        <v>74</v>
      </c>
      <c r="E20" s="23">
        <v>0.92716435185185186</v>
      </c>
      <c r="F20" s="24">
        <f t="shared" si="0"/>
        <v>0.51049768518518523</v>
      </c>
      <c r="G20" s="25">
        <f t="shared" si="1"/>
        <v>44107</v>
      </c>
      <c r="H20" s="81">
        <v>0.98399999999999999</v>
      </c>
      <c r="I20" s="25">
        <f t="shared" si="2"/>
        <v>43401.288</v>
      </c>
      <c r="J20" s="26">
        <f t="shared" si="3"/>
        <v>13</v>
      </c>
      <c r="K20" s="26">
        <f t="shared" si="3"/>
        <v>13</v>
      </c>
      <c r="L20" s="25">
        <f t="shared" si="4"/>
        <v>43401.288</v>
      </c>
      <c r="M20" s="26">
        <f t="shared" si="5"/>
        <v>13</v>
      </c>
      <c r="N20" s="26">
        <f t="shared" si="5"/>
        <v>13</v>
      </c>
      <c r="O20" s="65">
        <f t="shared" si="6"/>
        <v>13</v>
      </c>
    </row>
    <row r="21" spans="1:15" ht="21" customHeight="1" x14ac:dyDescent="0.2">
      <c r="A21" s="67">
        <v>2055</v>
      </c>
      <c r="B21" s="69" t="s">
        <v>41</v>
      </c>
      <c r="C21" s="67" t="s">
        <v>44</v>
      </c>
      <c r="D21" s="125" t="s">
        <v>45</v>
      </c>
      <c r="E21" s="23">
        <v>0.79642361111111104</v>
      </c>
      <c r="F21" s="24">
        <f t="shared" si="0"/>
        <v>0.37975694444444436</v>
      </c>
      <c r="G21" s="25">
        <f t="shared" si="1"/>
        <v>32811</v>
      </c>
      <c r="H21" s="68">
        <v>1.385</v>
      </c>
      <c r="I21" s="25">
        <f t="shared" si="2"/>
        <v>45443.235000000001</v>
      </c>
      <c r="J21" s="26">
        <f t="shared" si="3"/>
        <v>14</v>
      </c>
      <c r="K21" s="26">
        <f t="shared" si="3"/>
        <v>14</v>
      </c>
      <c r="L21" s="25">
        <f t="shared" si="4"/>
        <v>45443.235000000001</v>
      </c>
      <c r="M21" s="26">
        <f t="shared" si="5"/>
        <v>14</v>
      </c>
      <c r="N21" s="26">
        <f t="shared" si="5"/>
        <v>14</v>
      </c>
      <c r="O21" s="65">
        <f t="shared" si="6"/>
        <v>14</v>
      </c>
    </row>
    <row r="22" spans="1:15" ht="21" customHeight="1" x14ac:dyDescent="0.2">
      <c r="A22" s="67">
        <v>364</v>
      </c>
      <c r="B22" s="69" t="s">
        <v>48</v>
      </c>
      <c r="C22" s="67" t="s">
        <v>17</v>
      </c>
      <c r="D22" s="70" t="s">
        <v>49</v>
      </c>
      <c r="E22" s="23" t="s">
        <v>93</v>
      </c>
      <c r="F22" s="24"/>
      <c r="G22" s="25"/>
      <c r="H22" s="68">
        <v>1.107</v>
      </c>
      <c r="I22" s="25" t="s">
        <v>93</v>
      </c>
      <c r="J22" s="26"/>
      <c r="K22" s="26">
        <v>19</v>
      </c>
      <c r="L22" s="25" t="s">
        <v>93</v>
      </c>
      <c r="M22" s="26"/>
      <c r="N22" s="26">
        <v>19</v>
      </c>
      <c r="O22" s="65">
        <f t="shared" si="6"/>
        <v>19</v>
      </c>
    </row>
    <row r="23" spans="1:15" ht="21" customHeight="1" x14ac:dyDescent="0.2">
      <c r="A23" s="71">
        <v>28001</v>
      </c>
      <c r="B23" s="72" t="s">
        <v>50</v>
      </c>
      <c r="C23" s="73" t="s">
        <v>51</v>
      </c>
      <c r="D23" s="74" t="s">
        <v>52</v>
      </c>
      <c r="E23" s="23" t="s">
        <v>93</v>
      </c>
      <c r="F23" s="24"/>
      <c r="G23" s="25"/>
      <c r="H23" s="68">
        <v>1.0960000000000001</v>
      </c>
      <c r="I23" s="25" t="s">
        <v>93</v>
      </c>
      <c r="J23" s="26"/>
      <c r="K23" s="26">
        <v>19</v>
      </c>
      <c r="L23" s="25" t="s">
        <v>93</v>
      </c>
      <c r="M23" s="26"/>
      <c r="N23" s="26">
        <v>19</v>
      </c>
      <c r="O23" s="65">
        <f t="shared" si="6"/>
        <v>19</v>
      </c>
    </row>
    <row r="24" spans="1:15" ht="21" customHeight="1" x14ac:dyDescent="0.2">
      <c r="A24" s="75">
        <v>700007</v>
      </c>
      <c r="B24" s="76" t="s">
        <v>62</v>
      </c>
      <c r="C24" s="75" t="s">
        <v>29</v>
      </c>
      <c r="D24" s="77" t="s">
        <v>63</v>
      </c>
      <c r="E24" s="23" t="s">
        <v>93</v>
      </c>
      <c r="F24" s="24"/>
      <c r="G24" s="25"/>
      <c r="H24" s="81">
        <v>1.0269999999999999</v>
      </c>
      <c r="I24" s="25" t="s">
        <v>93</v>
      </c>
      <c r="J24" s="26"/>
      <c r="K24" s="26">
        <v>19</v>
      </c>
      <c r="L24" s="25" t="s">
        <v>93</v>
      </c>
      <c r="M24" s="26"/>
      <c r="N24" s="26">
        <v>19</v>
      </c>
      <c r="O24" s="65">
        <f t="shared" si="6"/>
        <v>19</v>
      </c>
    </row>
    <row r="25" spans="1:15" ht="21" customHeight="1" x14ac:dyDescent="0.2">
      <c r="A25" s="78">
        <v>9101</v>
      </c>
      <c r="B25" s="78" t="s">
        <v>78</v>
      </c>
      <c r="C25" s="78" t="s">
        <v>79</v>
      </c>
      <c r="D25" s="78" t="s">
        <v>80</v>
      </c>
      <c r="E25" s="23" t="s">
        <v>93</v>
      </c>
      <c r="F25" s="24"/>
      <c r="G25" s="25"/>
      <c r="H25" s="87">
        <v>0.95</v>
      </c>
      <c r="I25" s="25" t="s">
        <v>93</v>
      </c>
      <c r="J25" s="26"/>
      <c r="K25" s="26">
        <v>19</v>
      </c>
      <c r="L25" s="25" t="s">
        <v>93</v>
      </c>
      <c r="M25" s="26"/>
      <c r="N25" s="26">
        <v>19</v>
      </c>
      <c r="O25" s="65">
        <f t="shared" si="6"/>
        <v>19</v>
      </c>
    </row>
    <row r="26" spans="1:15" x14ac:dyDescent="0.2">
      <c r="B26" s="1"/>
      <c r="C26" s="28"/>
      <c r="D26" s="28"/>
      <c r="E26" s="28"/>
      <c r="F26" s="33"/>
      <c r="G26" s="33"/>
      <c r="H26" s="33"/>
      <c r="I26" s="33"/>
      <c r="J26" s="3"/>
      <c r="K26" s="33"/>
      <c r="L26" s="3"/>
      <c r="M26" s="38"/>
      <c r="N26" s="37"/>
      <c r="O26" s="33"/>
    </row>
    <row r="27" spans="1:15" x14ac:dyDescent="0.2">
      <c r="B27" s="1"/>
      <c r="C27" s="28" t="s">
        <v>20</v>
      </c>
      <c r="D27" s="1"/>
      <c r="E27" s="1"/>
      <c r="F27" s="1"/>
      <c r="G27" s="1"/>
      <c r="H27" s="31"/>
      <c r="I27" s="31" t="s">
        <v>26</v>
      </c>
      <c r="K27" s="39"/>
      <c r="L27" s="31"/>
      <c r="M27" s="38"/>
      <c r="N27" s="39"/>
      <c r="O27" s="3"/>
    </row>
    <row r="28" spans="1:15" ht="15" customHeight="1" x14ac:dyDescent="0.2">
      <c r="I28" s="56" t="s">
        <v>96</v>
      </c>
    </row>
  </sheetData>
  <sortState ref="A8:O25">
    <sortCondition ref="O8:O25"/>
  </sortState>
  <mergeCells count="4">
    <mergeCell ref="B6:B7"/>
    <mergeCell ref="C6:C7"/>
    <mergeCell ref="D6:D7"/>
    <mergeCell ref="H6:H7"/>
  </mergeCells>
  <phoneticPr fontId="18" type="noConversion"/>
  <pageMargins left="0.35433070866141736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workbookViewId="0">
      <selection activeCell="N22" sqref="N22"/>
    </sheetView>
  </sheetViews>
  <sheetFormatPr defaultRowHeight="12.75" x14ac:dyDescent="0.2"/>
  <cols>
    <col min="1" max="1" width="6.28515625" customWidth="1"/>
    <col min="2" max="2" width="8.42578125" customWidth="1"/>
    <col min="3" max="3" width="29" customWidth="1"/>
    <col min="4" max="4" width="15.140625" customWidth="1"/>
    <col min="5" max="5" width="36.85546875" customWidth="1"/>
    <col min="6" max="9" width="7.7109375" style="111" customWidth="1"/>
    <col min="10" max="10" width="7.7109375" style="62" customWidth="1"/>
    <col min="11" max="11" width="4.85546875" customWidth="1"/>
  </cols>
  <sheetData>
    <row r="1" spans="1:11" ht="15.75" x14ac:dyDescent="0.25">
      <c r="B1" s="39"/>
      <c r="C1" s="40"/>
      <c r="D1" s="40"/>
      <c r="E1" s="59" t="s">
        <v>38</v>
      </c>
      <c r="F1" s="89"/>
      <c r="G1" s="89"/>
      <c r="H1" s="89"/>
      <c r="I1" s="89"/>
      <c r="J1" s="98"/>
      <c r="K1" s="42"/>
    </row>
    <row r="2" spans="1:11" ht="15.75" x14ac:dyDescent="0.25">
      <c r="B2" s="39"/>
      <c r="C2" s="40"/>
      <c r="D2" s="40"/>
      <c r="E2" s="1" t="s">
        <v>82</v>
      </c>
      <c r="F2" s="89"/>
      <c r="G2" s="89"/>
      <c r="H2" s="89"/>
      <c r="I2" s="89"/>
      <c r="J2" s="98"/>
      <c r="K2" s="42"/>
    </row>
    <row r="3" spans="1:11" ht="14.25" x14ac:dyDescent="0.2">
      <c r="A3" s="5" t="s">
        <v>33</v>
      </c>
      <c r="B3" s="6"/>
      <c r="C3" s="6"/>
      <c r="D3" s="6"/>
      <c r="E3" s="6"/>
      <c r="F3" s="107"/>
      <c r="G3" s="107"/>
      <c r="H3" s="107"/>
      <c r="I3" s="107"/>
      <c r="J3" s="99"/>
      <c r="K3" s="29"/>
    </row>
    <row r="4" spans="1:11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41" t="s">
        <v>22</v>
      </c>
      <c r="G4" s="141" t="s">
        <v>23</v>
      </c>
      <c r="H4" s="141" t="s">
        <v>24</v>
      </c>
      <c r="I4" s="141" t="s">
        <v>31</v>
      </c>
      <c r="J4" s="143" t="s">
        <v>25</v>
      </c>
      <c r="K4" s="135" t="s">
        <v>14</v>
      </c>
    </row>
    <row r="5" spans="1:11" ht="12" customHeight="1" x14ac:dyDescent="0.2">
      <c r="B5" s="18" t="s">
        <v>10</v>
      </c>
      <c r="C5" s="128"/>
      <c r="D5" s="130"/>
      <c r="E5" s="130"/>
      <c r="F5" s="142"/>
      <c r="G5" s="142"/>
      <c r="H5" s="142"/>
      <c r="I5" s="142"/>
      <c r="J5" s="144"/>
      <c r="K5" s="136"/>
    </row>
    <row r="6" spans="1:11" ht="15.95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65">
        <v>3.75</v>
      </c>
      <c r="G6" s="120">
        <v>1</v>
      </c>
      <c r="H6" s="47">
        <v>1</v>
      </c>
      <c r="I6" s="120">
        <v>1</v>
      </c>
      <c r="J6" s="90">
        <f>SUM(F6:I6)</f>
        <v>6.75</v>
      </c>
      <c r="K6" s="48">
        <f>RANK( J6, J$6:J$8,1)</f>
        <v>1</v>
      </c>
    </row>
    <row r="7" spans="1:11" ht="15.95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65">
        <v>1.25</v>
      </c>
      <c r="G7" s="120">
        <v>3</v>
      </c>
      <c r="H7" s="47">
        <v>2</v>
      </c>
      <c r="I7" s="120">
        <v>3</v>
      </c>
      <c r="J7" s="90">
        <f>SUM(F7:I7)</f>
        <v>9.25</v>
      </c>
      <c r="K7" s="48">
        <f>RANK( J7, J$6:J$8,1)</f>
        <v>2</v>
      </c>
    </row>
    <row r="8" spans="1:11" ht="15.95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65">
        <v>2.5</v>
      </c>
      <c r="G8" s="120">
        <v>2</v>
      </c>
      <c r="H8" s="47">
        <v>3</v>
      </c>
      <c r="I8" s="120">
        <v>2</v>
      </c>
      <c r="J8" s="90">
        <f>SUM(F8:I8)</f>
        <v>9.5</v>
      </c>
      <c r="K8" s="48">
        <f>RANK( J8, J$6:J$8,1)</f>
        <v>3</v>
      </c>
    </row>
    <row r="9" spans="1:11" ht="21" customHeight="1" x14ac:dyDescent="0.2">
      <c r="A9" s="5" t="s">
        <v>34</v>
      </c>
      <c r="B9" s="6"/>
      <c r="C9" s="6"/>
      <c r="D9" s="6"/>
      <c r="E9" s="6"/>
      <c r="F9" s="107"/>
      <c r="G9" s="107"/>
      <c r="H9" s="107"/>
      <c r="I9" s="107"/>
      <c r="J9" s="99"/>
      <c r="K9" s="29"/>
    </row>
    <row r="10" spans="1:11" ht="12" customHeight="1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41" t="s">
        <v>22</v>
      </c>
      <c r="G10" s="141" t="s">
        <v>23</v>
      </c>
      <c r="H10" s="141" t="s">
        <v>24</v>
      </c>
      <c r="I10" s="141" t="s">
        <v>31</v>
      </c>
      <c r="J10" s="143" t="s">
        <v>25</v>
      </c>
      <c r="K10" s="135" t="s">
        <v>14</v>
      </c>
    </row>
    <row r="11" spans="1:11" ht="12" customHeight="1" x14ac:dyDescent="0.2">
      <c r="B11" s="18" t="s">
        <v>10</v>
      </c>
      <c r="C11" s="128"/>
      <c r="D11" s="130"/>
      <c r="E11" s="130"/>
      <c r="F11" s="142"/>
      <c r="G11" s="142"/>
      <c r="H11" s="142"/>
      <c r="I11" s="142"/>
      <c r="J11" s="144"/>
      <c r="K11" s="136"/>
    </row>
    <row r="12" spans="1:11" ht="15.95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108">
        <v>1.25</v>
      </c>
      <c r="G12" s="121">
        <v>1</v>
      </c>
      <c r="H12" s="121">
        <v>2</v>
      </c>
      <c r="I12" s="121">
        <v>1</v>
      </c>
      <c r="J12" s="90">
        <f>SUM(F12:I12)</f>
        <v>5.25</v>
      </c>
      <c r="K12" s="48">
        <f>RANK( J12, J$12:J$14,1)</f>
        <v>1</v>
      </c>
    </row>
    <row r="13" spans="1:11" ht="15.95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108">
        <v>2.5</v>
      </c>
      <c r="G13" s="121">
        <v>2</v>
      </c>
      <c r="H13" s="121">
        <v>1</v>
      </c>
      <c r="I13" s="121">
        <v>4</v>
      </c>
      <c r="J13" s="90">
        <f>SUM(F13:I13)</f>
        <v>9.5</v>
      </c>
      <c r="K13" s="48">
        <f>RANK( J13, J$12:J$14,1)</f>
        <v>2</v>
      </c>
    </row>
    <row r="14" spans="1:11" ht="15.95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108">
        <v>3.75</v>
      </c>
      <c r="G14" s="121">
        <v>3</v>
      </c>
      <c r="H14" s="121">
        <v>3</v>
      </c>
      <c r="I14" s="121">
        <v>4</v>
      </c>
      <c r="J14" s="90">
        <f>SUM(F14:I14)</f>
        <v>13.75</v>
      </c>
      <c r="K14" s="48">
        <f>RANK( J14, J$12:J$14,1)</f>
        <v>3</v>
      </c>
    </row>
    <row r="15" spans="1:11" ht="18" customHeight="1" x14ac:dyDescent="0.2">
      <c r="A15" s="5" t="s">
        <v>35</v>
      </c>
      <c r="B15" s="1"/>
      <c r="C15" s="1"/>
      <c r="D15" s="1"/>
      <c r="E15" s="27"/>
      <c r="F15" s="107"/>
      <c r="G15" s="107"/>
      <c r="H15" s="107"/>
      <c r="I15" s="107"/>
      <c r="J15" s="99"/>
      <c r="K15" s="29"/>
    </row>
    <row r="16" spans="1:11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41" t="s">
        <v>22</v>
      </c>
      <c r="G16" s="141" t="s">
        <v>23</v>
      </c>
      <c r="H16" s="141" t="s">
        <v>24</v>
      </c>
      <c r="I16" s="141" t="s">
        <v>31</v>
      </c>
      <c r="J16" s="143" t="s">
        <v>25</v>
      </c>
      <c r="K16" s="135" t="s">
        <v>14</v>
      </c>
    </row>
    <row r="17" spans="1:11" ht="12" customHeight="1" x14ac:dyDescent="0.2">
      <c r="B17" s="18" t="s">
        <v>10</v>
      </c>
      <c r="C17" s="128"/>
      <c r="D17" s="130"/>
      <c r="E17" s="130"/>
      <c r="F17" s="142"/>
      <c r="G17" s="142"/>
      <c r="H17" s="142"/>
      <c r="I17" s="142"/>
      <c r="J17" s="144"/>
      <c r="K17" s="136"/>
    </row>
    <row r="18" spans="1:11" ht="15.95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108">
        <v>1.25</v>
      </c>
      <c r="G18" s="122">
        <v>2</v>
      </c>
      <c r="H18" s="122">
        <v>1</v>
      </c>
      <c r="I18" s="121">
        <v>1</v>
      </c>
      <c r="J18" s="90">
        <f>SUM(F18:I18)</f>
        <v>5.25</v>
      </c>
      <c r="K18" s="48">
        <f>RANK( J18, J$18:J$22,1)</f>
        <v>1</v>
      </c>
    </row>
    <row r="19" spans="1:11" ht="15.95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108">
        <v>3.75</v>
      </c>
      <c r="G19" s="122">
        <v>1</v>
      </c>
      <c r="H19" s="122">
        <v>2</v>
      </c>
      <c r="I19" s="121">
        <v>3</v>
      </c>
      <c r="J19" s="90">
        <f>SUM(F19:I19)</f>
        <v>9.75</v>
      </c>
      <c r="K19" s="48">
        <f>RANK( J19, J$18:J$22,1)</f>
        <v>2</v>
      </c>
    </row>
    <row r="20" spans="1:11" ht="15.95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108">
        <v>2.5</v>
      </c>
      <c r="G20" s="122">
        <v>4</v>
      </c>
      <c r="H20" s="122">
        <v>3</v>
      </c>
      <c r="I20" s="121">
        <v>4</v>
      </c>
      <c r="J20" s="90">
        <f>SUM(F20:I20)</f>
        <v>13.5</v>
      </c>
      <c r="K20" s="48">
        <f>RANK( J20, J$18:J$22,1)</f>
        <v>3</v>
      </c>
    </row>
    <row r="21" spans="1:11" ht="15.95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108">
        <v>5</v>
      </c>
      <c r="G21" s="122">
        <v>3</v>
      </c>
      <c r="H21" s="122">
        <v>4</v>
      </c>
      <c r="I21" s="121">
        <v>2</v>
      </c>
      <c r="J21" s="90">
        <f>SUM(F21:I21)</f>
        <v>14</v>
      </c>
      <c r="K21" s="48">
        <f>RANK( J21, J$18:J$22,1)</f>
        <v>4</v>
      </c>
    </row>
    <row r="22" spans="1:11" ht="15.95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108">
        <v>6.25</v>
      </c>
      <c r="G22" s="122">
        <v>5</v>
      </c>
      <c r="H22" s="122">
        <v>5</v>
      </c>
      <c r="I22" s="123">
        <v>6</v>
      </c>
      <c r="J22" s="90">
        <f>SUM(F22:I22)</f>
        <v>22.25</v>
      </c>
      <c r="K22" s="48">
        <f>RANK( J22, J$18:J$22,1)</f>
        <v>5</v>
      </c>
    </row>
    <row r="23" spans="1:11" ht="18" customHeight="1" x14ac:dyDescent="0.2">
      <c r="A23" s="5" t="s">
        <v>36</v>
      </c>
      <c r="B23" s="1"/>
      <c r="C23" s="1"/>
      <c r="D23" s="1"/>
      <c r="E23" s="27"/>
      <c r="F23" s="107"/>
      <c r="G23" s="107"/>
      <c r="H23" s="107"/>
      <c r="I23" s="107"/>
      <c r="J23" s="99"/>
      <c r="K23" s="29"/>
    </row>
    <row r="24" spans="1:11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41" t="s">
        <v>22</v>
      </c>
      <c r="G24" s="141" t="s">
        <v>23</v>
      </c>
      <c r="H24" s="141" t="s">
        <v>24</v>
      </c>
      <c r="I24" s="141" t="s">
        <v>31</v>
      </c>
      <c r="J24" s="143" t="s">
        <v>25</v>
      </c>
      <c r="K24" s="135" t="s">
        <v>14</v>
      </c>
    </row>
    <row r="25" spans="1:11" ht="12" customHeight="1" x14ac:dyDescent="0.2">
      <c r="B25" s="18" t="s">
        <v>10</v>
      </c>
      <c r="C25" s="128"/>
      <c r="D25" s="130"/>
      <c r="E25" s="130"/>
      <c r="F25" s="142"/>
      <c r="G25" s="142"/>
      <c r="H25" s="142"/>
      <c r="I25" s="142"/>
      <c r="J25" s="144"/>
      <c r="K25" s="136"/>
    </row>
    <row r="26" spans="1:11" ht="15.95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108">
        <v>3.75</v>
      </c>
      <c r="G26" s="122">
        <v>1</v>
      </c>
      <c r="H26" s="122">
        <v>1</v>
      </c>
      <c r="I26" s="121">
        <v>1</v>
      </c>
      <c r="J26" s="90">
        <f t="shared" ref="J26:J31" si="0">SUM(F26:I26)</f>
        <v>6.75</v>
      </c>
      <c r="K26" s="48">
        <f t="shared" ref="K26:K31" si="1">RANK( J26, J$26:J$31,1)</f>
        <v>1</v>
      </c>
    </row>
    <row r="27" spans="1:11" ht="15.95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108">
        <v>2.5</v>
      </c>
      <c r="G27" s="122">
        <v>4</v>
      </c>
      <c r="H27" s="122">
        <v>3</v>
      </c>
      <c r="I27" s="121">
        <v>2</v>
      </c>
      <c r="J27" s="90">
        <f t="shared" si="0"/>
        <v>11.5</v>
      </c>
      <c r="K27" s="48">
        <f t="shared" si="1"/>
        <v>2</v>
      </c>
    </row>
    <row r="28" spans="1:11" ht="15.95" customHeight="1" x14ac:dyDescent="0.2">
      <c r="B28" s="75">
        <v>3939</v>
      </c>
      <c r="C28" s="76" t="s">
        <v>67</v>
      </c>
      <c r="D28" s="75" t="s">
        <v>19</v>
      </c>
      <c r="E28" s="80" t="s">
        <v>94</v>
      </c>
      <c r="F28" s="108">
        <v>6.25</v>
      </c>
      <c r="G28" s="122">
        <v>2</v>
      </c>
      <c r="H28" s="122">
        <v>2</v>
      </c>
      <c r="I28" s="121">
        <v>4</v>
      </c>
      <c r="J28" s="90">
        <f t="shared" si="0"/>
        <v>14.25</v>
      </c>
      <c r="K28" s="48">
        <f t="shared" si="1"/>
        <v>3</v>
      </c>
    </row>
    <row r="29" spans="1:11" ht="15.95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108">
        <v>5</v>
      </c>
      <c r="G29" s="122">
        <v>3</v>
      </c>
      <c r="H29" s="122">
        <v>4</v>
      </c>
      <c r="I29" s="121">
        <v>3</v>
      </c>
      <c r="J29" s="90">
        <f t="shared" si="0"/>
        <v>15</v>
      </c>
      <c r="K29" s="48">
        <f t="shared" si="1"/>
        <v>4</v>
      </c>
    </row>
    <row r="30" spans="1:11" ht="15.95" customHeight="1" x14ac:dyDescent="0.2">
      <c r="B30" s="75">
        <v>4141</v>
      </c>
      <c r="C30" s="76" t="s">
        <v>75</v>
      </c>
      <c r="D30" s="75" t="s">
        <v>76</v>
      </c>
      <c r="E30" s="80" t="s">
        <v>77</v>
      </c>
      <c r="F30" s="108">
        <v>1.25</v>
      </c>
      <c r="G30" s="122">
        <v>6</v>
      </c>
      <c r="H30" s="122">
        <v>6</v>
      </c>
      <c r="I30" s="121">
        <v>5</v>
      </c>
      <c r="J30" s="90">
        <f t="shared" si="0"/>
        <v>18.25</v>
      </c>
      <c r="K30" s="48">
        <f t="shared" si="1"/>
        <v>5</v>
      </c>
    </row>
    <row r="31" spans="1:11" ht="15.95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108">
        <v>7.5</v>
      </c>
      <c r="G31" s="122">
        <v>5</v>
      </c>
      <c r="H31" s="122">
        <v>5</v>
      </c>
      <c r="I31" s="123">
        <v>6</v>
      </c>
      <c r="J31" s="90">
        <f t="shared" si="0"/>
        <v>23.5</v>
      </c>
      <c r="K31" s="48">
        <f t="shared" si="1"/>
        <v>6</v>
      </c>
    </row>
    <row r="32" spans="1:11" ht="18" customHeight="1" x14ac:dyDescent="0.2">
      <c r="A32" s="5" t="s">
        <v>37</v>
      </c>
      <c r="B32" s="32"/>
      <c r="C32" s="32"/>
      <c r="D32" s="32"/>
      <c r="E32" s="32"/>
      <c r="F32" s="107"/>
      <c r="G32" s="107"/>
      <c r="H32" s="107"/>
      <c r="I32" s="107"/>
      <c r="J32" s="99"/>
      <c r="K32" s="29"/>
    </row>
    <row r="33" spans="2:11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41" t="s">
        <v>22</v>
      </c>
      <c r="G33" s="141" t="s">
        <v>23</v>
      </c>
      <c r="H33" s="141" t="s">
        <v>24</v>
      </c>
      <c r="I33" s="141" t="s">
        <v>31</v>
      </c>
      <c r="J33" s="143" t="s">
        <v>25</v>
      </c>
      <c r="K33" s="135" t="s">
        <v>14</v>
      </c>
    </row>
    <row r="34" spans="2:11" ht="12" customHeight="1" x14ac:dyDescent="0.2">
      <c r="B34" s="18" t="s">
        <v>10</v>
      </c>
      <c r="C34" s="128"/>
      <c r="D34" s="130"/>
      <c r="E34" s="130"/>
      <c r="F34" s="142"/>
      <c r="G34" s="142"/>
      <c r="H34" s="142"/>
      <c r="I34" s="142"/>
      <c r="J34" s="144"/>
      <c r="K34" s="136"/>
    </row>
    <row r="35" spans="2:11" ht="15.95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65">
        <v>1.25</v>
      </c>
      <c r="G35" s="118">
        <v>1</v>
      </c>
      <c r="H35" s="112">
        <v>1</v>
      </c>
      <c r="I35" s="118"/>
      <c r="J35" s="90">
        <f>SUM(F35:I35)</f>
        <v>3.25</v>
      </c>
      <c r="K35" s="48">
        <f>RANK( J35, J$35:J$35,1)</f>
        <v>1</v>
      </c>
    </row>
    <row r="36" spans="2:11" ht="15.75" x14ac:dyDescent="0.25">
      <c r="B36" s="51"/>
      <c r="C36" s="34"/>
      <c r="D36" s="33"/>
      <c r="E36" s="33"/>
      <c r="F36" s="109" t="s">
        <v>26</v>
      </c>
      <c r="G36" s="113"/>
      <c r="H36" s="113"/>
      <c r="I36" s="113"/>
      <c r="J36" s="95"/>
      <c r="K36" s="37"/>
    </row>
    <row r="37" spans="2:11" x14ac:dyDescent="0.2">
      <c r="C37" s="30" t="s">
        <v>20</v>
      </c>
      <c r="E37" s="31"/>
      <c r="F37" s="110" t="s">
        <v>96</v>
      </c>
    </row>
  </sheetData>
  <sortState ref="A26:K31">
    <sortCondition ref="J26:J31"/>
  </sortState>
  <mergeCells count="45">
    <mergeCell ref="H10:H11"/>
    <mergeCell ref="H24:H25"/>
    <mergeCell ref="J16:J17"/>
    <mergeCell ref="K16:K17"/>
    <mergeCell ref="C4:C5"/>
    <mergeCell ref="D4:D5"/>
    <mergeCell ref="E4:E5"/>
    <mergeCell ref="K4:K5"/>
    <mergeCell ref="I10:I11"/>
    <mergeCell ref="J10:J11"/>
    <mergeCell ref="K10:K11"/>
    <mergeCell ref="F4:F5"/>
    <mergeCell ref="G4:G5"/>
    <mergeCell ref="I4:I5"/>
    <mergeCell ref="J4:J5"/>
    <mergeCell ref="H4:H5"/>
    <mergeCell ref="I33:I34"/>
    <mergeCell ref="J33:J34"/>
    <mergeCell ref="K33:K34"/>
    <mergeCell ref="H16:H17"/>
    <mergeCell ref="I16:I17"/>
    <mergeCell ref="H33:H34"/>
    <mergeCell ref="I24:I25"/>
    <mergeCell ref="J24:J25"/>
    <mergeCell ref="K24:K25"/>
    <mergeCell ref="G10:G11"/>
    <mergeCell ref="F10:F11"/>
    <mergeCell ref="C10:C11"/>
    <mergeCell ref="G16:G17"/>
    <mergeCell ref="D10:D11"/>
    <mergeCell ref="E10:E11"/>
    <mergeCell ref="G33:G34"/>
    <mergeCell ref="G24:G25"/>
    <mergeCell ref="C16:C17"/>
    <mergeCell ref="D16:D17"/>
    <mergeCell ref="E16:E17"/>
    <mergeCell ref="F16:F17"/>
    <mergeCell ref="C24:C25"/>
    <mergeCell ref="D24:D25"/>
    <mergeCell ref="E24:E25"/>
    <mergeCell ref="F24:F25"/>
    <mergeCell ref="C33:C34"/>
    <mergeCell ref="D33:D34"/>
    <mergeCell ref="E33:E34"/>
    <mergeCell ref="F33:F34"/>
  </mergeCells>
  <phoneticPr fontId="0" type="noConversion"/>
  <pageMargins left="0.35433070866141736" right="0" top="0.31496062992125984" bottom="0" header="0" footer="0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27" sqref="D27"/>
    </sheetView>
  </sheetViews>
  <sheetFormatPr defaultRowHeight="12.75" x14ac:dyDescent="0.2"/>
  <cols>
    <col min="1" max="1" width="9.140625" customWidth="1"/>
    <col min="2" max="2" width="26" customWidth="1"/>
    <col min="3" max="3" width="17.5703125" customWidth="1"/>
    <col min="4" max="4" width="34.28515625" customWidth="1"/>
    <col min="5" max="5" width="7.7109375" style="62" customWidth="1"/>
    <col min="6" max="6" width="7.7109375" customWidth="1"/>
    <col min="7" max="7" width="8.7109375" style="62" customWidth="1"/>
    <col min="8" max="8" width="5.28515625" customWidth="1"/>
  </cols>
  <sheetData>
    <row r="1" spans="1:8" ht="15.75" x14ac:dyDescent="0.25">
      <c r="A1" s="55"/>
      <c r="B1" s="119" t="s">
        <v>38</v>
      </c>
      <c r="E1" s="89"/>
      <c r="F1" s="40"/>
      <c r="G1" s="89"/>
      <c r="H1" s="41"/>
    </row>
    <row r="2" spans="1:8" ht="15.75" x14ac:dyDescent="0.25">
      <c r="A2" s="39"/>
      <c r="B2" s="40"/>
      <c r="C2" s="1" t="s">
        <v>92</v>
      </c>
      <c r="E2" s="89"/>
      <c r="F2" s="40"/>
      <c r="G2" s="89"/>
      <c r="H2" s="41"/>
    </row>
    <row r="3" spans="1:8" ht="17.25" customHeight="1" x14ac:dyDescent="0.2">
      <c r="A3" s="5" t="s">
        <v>40</v>
      </c>
      <c r="B3" s="43"/>
      <c r="C3" s="43"/>
      <c r="D3" s="43"/>
      <c r="E3" s="43"/>
      <c r="F3" s="44"/>
      <c r="G3" s="43"/>
      <c r="H3" s="44"/>
    </row>
    <row r="4" spans="1:8" x14ac:dyDescent="0.2">
      <c r="A4" s="11" t="s">
        <v>1</v>
      </c>
      <c r="B4" s="127" t="s">
        <v>2</v>
      </c>
      <c r="C4" s="129" t="s">
        <v>3</v>
      </c>
      <c r="D4" s="129" t="s">
        <v>4</v>
      </c>
      <c r="E4" s="145" t="s">
        <v>22</v>
      </c>
      <c r="F4" s="137" t="s">
        <v>31</v>
      </c>
      <c r="G4" s="143" t="s">
        <v>25</v>
      </c>
      <c r="H4" s="135" t="s">
        <v>14</v>
      </c>
    </row>
    <row r="5" spans="1:8" x14ac:dyDescent="0.2">
      <c r="A5" s="18" t="s">
        <v>10</v>
      </c>
      <c r="B5" s="128"/>
      <c r="C5" s="130"/>
      <c r="D5" s="130"/>
      <c r="E5" s="146"/>
      <c r="F5" s="138"/>
      <c r="G5" s="144"/>
      <c r="H5" s="136"/>
    </row>
    <row r="6" spans="1:8" ht="21" customHeight="1" x14ac:dyDescent="0.2">
      <c r="A6" s="78">
        <v>965</v>
      </c>
      <c r="B6" s="78" t="s">
        <v>61</v>
      </c>
      <c r="C6" s="78" t="s">
        <v>29</v>
      </c>
      <c r="D6" s="78" t="s">
        <v>30</v>
      </c>
      <c r="E6" s="96">
        <v>2.5</v>
      </c>
      <c r="F6" s="25">
        <v>3</v>
      </c>
      <c r="G6" s="90">
        <f t="shared" ref="G6:G23" si="0">SUM(E6:F6)</f>
        <v>5.5</v>
      </c>
      <c r="H6" s="48">
        <f t="shared" ref="H6:H23" si="1">RANK( G6, G$6:G$23,1)</f>
        <v>1</v>
      </c>
    </row>
    <row r="7" spans="1:8" ht="21" customHeight="1" x14ac:dyDescent="0.2">
      <c r="A7" s="75">
        <v>1979</v>
      </c>
      <c r="B7" s="78" t="s">
        <v>70</v>
      </c>
      <c r="C7" s="75" t="s">
        <v>19</v>
      </c>
      <c r="D7" s="116" t="s">
        <v>71</v>
      </c>
      <c r="E7" s="96">
        <v>5</v>
      </c>
      <c r="F7" s="25">
        <v>2</v>
      </c>
      <c r="G7" s="90">
        <f t="shared" si="0"/>
        <v>7</v>
      </c>
      <c r="H7" s="48">
        <f t="shared" si="1"/>
        <v>2</v>
      </c>
    </row>
    <row r="8" spans="1:8" ht="21" customHeight="1" x14ac:dyDescent="0.2">
      <c r="A8" s="75">
        <v>3470</v>
      </c>
      <c r="B8" s="78" t="s">
        <v>68</v>
      </c>
      <c r="C8" s="75" t="s">
        <v>19</v>
      </c>
      <c r="D8" s="116" t="s">
        <v>69</v>
      </c>
      <c r="E8" s="96">
        <v>10</v>
      </c>
      <c r="F8" s="25">
        <v>1</v>
      </c>
      <c r="G8" s="90">
        <f t="shared" si="0"/>
        <v>11</v>
      </c>
      <c r="H8" s="48">
        <f t="shared" si="1"/>
        <v>3</v>
      </c>
    </row>
    <row r="9" spans="1:8" ht="21" customHeight="1" x14ac:dyDescent="0.2">
      <c r="A9" s="75">
        <v>4141</v>
      </c>
      <c r="B9" s="76" t="s">
        <v>75</v>
      </c>
      <c r="C9" s="75" t="s">
        <v>76</v>
      </c>
      <c r="D9" s="80" t="s">
        <v>77</v>
      </c>
      <c r="E9" s="96">
        <v>3.75</v>
      </c>
      <c r="F9" s="25">
        <v>10</v>
      </c>
      <c r="G9" s="90">
        <f t="shared" si="0"/>
        <v>13.75</v>
      </c>
      <c r="H9" s="48">
        <f t="shared" si="1"/>
        <v>4</v>
      </c>
    </row>
    <row r="10" spans="1:8" ht="21" customHeight="1" x14ac:dyDescent="0.2">
      <c r="A10" s="67">
        <v>2055</v>
      </c>
      <c r="B10" s="69" t="s">
        <v>41</v>
      </c>
      <c r="C10" s="67" t="s">
        <v>44</v>
      </c>
      <c r="D10" s="125" t="s">
        <v>45</v>
      </c>
      <c r="E10" s="94">
        <v>1.25</v>
      </c>
      <c r="F10" s="25">
        <v>14</v>
      </c>
      <c r="G10" s="90">
        <f t="shared" si="0"/>
        <v>15.25</v>
      </c>
      <c r="H10" s="48">
        <f t="shared" si="1"/>
        <v>5</v>
      </c>
    </row>
    <row r="11" spans="1:8" ht="21" customHeight="1" x14ac:dyDescent="0.2">
      <c r="A11" s="75">
        <v>1582</v>
      </c>
      <c r="B11" s="76" t="s">
        <v>57</v>
      </c>
      <c r="C11" s="75" t="s">
        <v>18</v>
      </c>
      <c r="D11" s="77" t="s">
        <v>58</v>
      </c>
      <c r="E11" s="96">
        <v>8.75</v>
      </c>
      <c r="F11" s="25">
        <v>8</v>
      </c>
      <c r="G11" s="90">
        <f t="shared" si="0"/>
        <v>16.75</v>
      </c>
      <c r="H11" s="48">
        <f t="shared" si="1"/>
        <v>6</v>
      </c>
    </row>
    <row r="12" spans="1:8" ht="21" customHeight="1" x14ac:dyDescent="0.2">
      <c r="A12" s="75">
        <v>508</v>
      </c>
      <c r="B12" s="76" t="s">
        <v>59</v>
      </c>
      <c r="C12" s="75" t="s">
        <v>18</v>
      </c>
      <c r="D12" s="77" t="s">
        <v>60</v>
      </c>
      <c r="E12" s="96">
        <v>6.25</v>
      </c>
      <c r="F12" s="25">
        <v>12</v>
      </c>
      <c r="G12" s="90">
        <f t="shared" si="0"/>
        <v>18.25</v>
      </c>
      <c r="H12" s="48">
        <f t="shared" si="1"/>
        <v>7</v>
      </c>
    </row>
    <row r="13" spans="1:8" ht="21" customHeight="1" x14ac:dyDescent="0.2">
      <c r="A13" s="67">
        <v>7400</v>
      </c>
      <c r="B13" s="69" t="s">
        <v>42</v>
      </c>
      <c r="C13" s="67" t="s">
        <v>16</v>
      </c>
      <c r="D13" s="70" t="s">
        <v>46</v>
      </c>
      <c r="E13" s="96">
        <v>12.5</v>
      </c>
      <c r="F13" s="25">
        <v>6</v>
      </c>
      <c r="G13" s="90">
        <f t="shared" si="0"/>
        <v>18.5</v>
      </c>
      <c r="H13" s="48">
        <f t="shared" si="1"/>
        <v>8</v>
      </c>
    </row>
    <row r="14" spans="1:8" ht="21" customHeight="1" x14ac:dyDescent="0.2">
      <c r="A14" s="75">
        <v>481</v>
      </c>
      <c r="B14" s="76" t="s">
        <v>64</v>
      </c>
      <c r="C14" s="75" t="s">
        <v>65</v>
      </c>
      <c r="D14" s="80" t="s">
        <v>66</v>
      </c>
      <c r="E14" s="96">
        <v>15</v>
      </c>
      <c r="F14" s="25">
        <v>4</v>
      </c>
      <c r="G14" s="90">
        <f t="shared" si="0"/>
        <v>19</v>
      </c>
      <c r="H14" s="48">
        <f t="shared" si="1"/>
        <v>9</v>
      </c>
    </row>
    <row r="15" spans="1:8" ht="21" customHeight="1" x14ac:dyDescent="0.2">
      <c r="A15" s="75">
        <v>10101</v>
      </c>
      <c r="B15" s="76" t="s">
        <v>56</v>
      </c>
      <c r="C15" s="75" t="s">
        <v>18</v>
      </c>
      <c r="D15" s="77" t="s">
        <v>95</v>
      </c>
      <c r="E15" s="96">
        <v>13.75</v>
      </c>
      <c r="F15" s="25">
        <v>7</v>
      </c>
      <c r="G15" s="90">
        <f t="shared" si="0"/>
        <v>20.75</v>
      </c>
      <c r="H15" s="48">
        <f t="shared" si="1"/>
        <v>10</v>
      </c>
    </row>
    <row r="16" spans="1:8" ht="21" customHeight="1" x14ac:dyDescent="0.2">
      <c r="A16" s="66">
        <v>432</v>
      </c>
      <c r="B16" s="124" t="s">
        <v>43</v>
      </c>
      <c r="C16" s="66" t="s">
        <v>16</v>
      </c>
      <c r="D16" s="70" t="s">
        <v>47</v>
      </c>
      <c r="E16" s="96">
        <v>11.25</v>
      </c>
      <c r="F16" s="25">
        <v>11</v>
      </c>
      <c r="G16" s="90">
        <f t="shared" si="0"/>
        <v>22.25</v>
      </c>
      <c r="H16" s="48">
        <f t="shared" si="1"/>
        <v>11</v>
      </c>
    </row>
    <row r="17" spans="1:8" ht="21" customHeight="1" x14ac:dyDescent="0.2">
      <c r="A17" s="75">
        <v>3939</v>
      </c>
      <c r="B17" s="76" t="s">
        <v>67</v>
      </c>
      <c r="C17" s="75" t="s">
        <v>19</v>
      </c>
      <c r="D17" s="80" t="s">
        <v>94</v>
      </c>
      <c r="E17" s="96">
        <v>18.75</v>
      </c>
      <c r="F17" s="25">
        <v>5</v>
      </c>
      <c r="G17" s="90">
        <f t="shared" si="0"/>
        <v>23.75</v>
      </c>
      <c r="H17" s="48">
        <f t="shared" si="1"/>
        <v>12</v>
      </c>
    </row>
    <row r="18" spans="1:8" ht="21" customHeight="1" x14ac:dyDescent="0.2">
      <c r="A18" s="71">
        <v>5050</v>
      </c>
      <c r="B18" s="72" t="s">
        <v>53</v>
      </c>
      <c r="C18" s="73" t="s">
        <v>54</v>
      </c>
      <c r="D18" s="74" t="s">
        <v>55</v>
      </c>
      <c r="E18" s="96">
        <v>16.25</v>
      </c>
      <c r="F18" s="25">
        <v>9</v>
      </c>
      <c r="G18" s="90">
        <f t="shared" si="0"/>
        <v>25.25</v>
      </c>
      <c r="H18" s="48">
        <f t="shared" si="1"/>
        <v>13</v>
      </c>
    </row>
    <row r="19" spans="1:8" ht="21" customHeight="1" x14ac:dyDescent="0.2">
      <c r="A19" s="75">
        <v>9101</v>
      </c>
      <c r="B19" s="76" t="s">
        <v>78</v>
      </c>
      <c r="C19" s="75" t="s">
        <v>79</v>
      </c>
      <c r="D19" s="77" t="s">
        <v>80</v>
      </c>
      <c r="E19" s="96">
        <v>7.5</v>
      </c>
      <c r="F19" s="25">
        <v>19</v>
      </c>
      <c r="G19" s="90">
        <f t="shared" si="0"/>
        <v>26.5</v>
      </c>
      <c r="H19" s="48">
        <f t="shared" si="1"/>
        <v>14</v>
      </c>
    </row>
    <row r="20" spans="1:8" ht="21" customHeight="1" x14ac:dyDescent="0.2">
      <c r="A20" s="75">
        <v>2901</v>
      </c>
      <c r="B20" s="76" t="s">
        <v>72</v>
      </c>
      <c r="C20" s="75" t="s">
        <v>73</v>
      </c>
      <c r="D20" s="80" t="s">
        <v>74</v>
      </c>
      <c r="E20" s="96">
        <v>20</v>
      </c>
      <c r="F20" s="25">
        <v>13</v>
      </c>
      <c r="G20" s="90">
        <f t="shared" si="0"/>
        <v>33</v>
      </c>
      <c r="H20" s="48">
        <f t="shared" si="1"/>
        <v>15</v>
      </c>
    </row>
    <row r="21" spans="1:8" ht="21" customHeight="1" x14ac:dyDescent="0.2">
      <c r="A21" s="67">
        <v>364</v>
      </c>
      <c r="B21" s="69" t="s">
        <v>48</v>
      </c>
      <c r="C21" s="67" t="s">
        <v>17</v>
      </c>
      <c r="D21" s="70" t="s">
        <v>49</v>
      </c>
      <c r="E21" s="96">
        <v>17.5</v>
      </c>
      <c r="F21" s="25">
        <v>19</v>
      </c>
      <c r="G21" s="90">
        <f t="shared" si="0"/>
        <v>36.5</v>
      </c>
      <c r="H21" s="48">
        <f t="shared" si="1"/>
        <v>16</v>
      </c>
    </row>
    <row r="22" spans="1:8" ht="21" customHeight="1" x14ac:dyDescent="0.2">
      <c r="A22" s="75">
        <v>700007</v>
      </c>
      <c r="B22" s="76" t="s">
        <v>62</v>
      </c>
      <c r="C22" s="75" t="s">
        <v>29</v>
      </c>
      <c r="D22" s="77" t="s">
        <v>63</v>
      </c>
      <c r="E22" s="96">
        <v>21.25</v>
      </c>
      <c r="F22" s="25">
        <v>19</v>
      </c>
      <c r="G22" s="90">
        <f t="shared" si="0"/>
        <v>40.25</v>
      </c>
      <c r="H22" s="48">
        <f t="shared" si="1"/>
        <v>17</v>
      </c>
    </row>
    <row r="23" spans="1:8" ht="21" customHeight="1" x14ac:dyDescent="0.2">
      <c r="A23" s="114">
        <v>28001</v>
      </c>
      <c r="B23" s="115" t="s">
        <v>50</v>
      </c>
      <c r="C23" s="115" t="s">
        <v>51</v>
      </c>
      <c r="D23" s="115" t="s">
        <v>52</v>
      </c>
      <c r="E23" s="96">
        <v>22.5</v>
      </c>
      <c r="F23" s="25">
        <v>19</v>
      </c>
      <c r="G23" s="90">
        <f t="shared" si="0"/>
        <v>41.5</v>
      </c>
      <c r="H23" s="48">
        <f t="shared" si="1"/>
        <v>18</v>
      </c>
    </row>
    <row r="24" spans="1:8" ht="21" customHeight="1" x14ac:dyDescent="0.2">
      <c r="A24" s="88"/>
      <c r="B24" s="33"/>
      <c r="C24" s="33"/>
      <c r="D24" s="33"/>
      <c r="E24" s="95"/>
      <c r="F24" s="52"/>
      <c r="G24" s="91"/>
      <c r="H24" s="88"/>
    </row>
    <row r="25" spans="1:8" x14ac:dyDescent="0.2">
      <c r="A25" s="88"/>
      <c r="B25" s="33"/>
      <c r="C25" s="33"/>
      <c r="D25" s="52"/>
      <c r="E25" s="91" t="s">
        <v>26</v>
      </c>
      <c r="F25" s="88"/>
      <c r="G25" s="92"/>
    </row>
    <row r="26" spans="1:8" x14ac:dyDescent="0.2">
      <c r="A26" s="3"/>
      <c r="B26" s="31" t="s">
        <v>20</v>
      </c>
      <c r="C26" s="1"/>
      <c r="D26" s="31"/>
      <c r="E26" s="56" t="s">
        <v>96</v>
      </c>
      <c r="F26" s="53"/>
      <c r="G26" s="93"/>
      <c r="H26" s="53"/>
    </row>
    <row r="27" spans="1:8" x14ac:dyDescent="0.2">
      <c r="A27" s="3"/>
      <c r="B27" s="1"/>
      <c r="C27" s="1"/>
      <c r="D27" s="1"/>
      <c r="E27" s="93"/>
      <c r="F27" s="53"/>
      <c r="G27" s="93"/>
      <c r="H27" s="53"/>
    </row>
  </sheetData>
  <sortState ref="A6:H23">
    <sortCondition ref="G6:G23"/>
  </sortState>
  <mergeCells count="7">
    <mergeCell ref="F4:F5"/>
    <mergeCell ref="G4:G5"/>
    <mergeCell ref="H4:H5"/>
    <mergeCell ref="B4:B5"/>
    <mergeCell ref="C4:C5"/>
    <mergeCell ref="D4:D5"/>
    <mergeCell ref="E4:E5"/>
  </mergeCells>
  <phoneticPr fontId="0" type="noConversion"/>
  <pageMargins left="0.55118110236220474" right="0" top="0.59055118110236227" bottom="0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yarış 1</vt:lpstr>
      <vt:lpstr>düz 1</vt:lpstr>
      <vt:lpstr>yarış 2</vt:lpstr>
      <vt:lpstr>yarış 3</vt:lpstr>
      <vt:lpstr>günün galibi</vt:lpstr>
      <vt:lpstr>yarış 4</vt:lpstr>
      <vt:lpstr>düz 4</vt:lpstr>
      <vt:lpstr>sonuç</vt:lpstr>
      <vt:lpstr>sonuç düz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SABRİ KARA</dc:creator>
  <cp:lastModifiedBy>CAHIT</cp:lastModifiedBy>
  <cp:lastPrinted>2016-09-29T14:58:39Z</cp:lastPrinted>
  <dcterms:created xsi:type="dcterms:W3CDTF">2012-05-31T17:40:57Z</dcterms:created>
  <dcterms:modified xsi:type="dcterms:W3CDTF">2016-10-03T07:37:04Z</dcterms:modified>
</cp:coreProperties>
</file>