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yarış" sheetId="1" r:id="rId1"/>
  </sheets>
  <definedNames/>
  <calcPr fullCalcOnLoad="1"/>
</workbook>
</file>

<file path=xl/sharedStrings.xml><?xml version="1.0" encoding="utf-8"?>
<sst xmlns="http://schemas.openxmlformats.org/spreadsheetml/2006/main" count="250" uniqueCount="121">
  <si>
    <t>Start Saati :</t>
  </si>
  <si>
    <t>YELKEN</t>
  </si>
  <si>
    <t>TEKNE ADI</t>
  </si>
  <si>
    <t xml:space="preserve">TEKNE TİPİ </t>
  </si>
  <si>
    <t>SAHİBİ / SORUMLU KİŞİ</t>
  </si>
  <si>
    <t>Finiş Saati</t>
  </si>
  <si>
    <t>Geçen Süre</t>
  </si>
  <si>
    <t>TCC</t>
  </si>
  <si>
    <t>GEÇİCİ SONUÇ</t>
  </si>
  <si>
    <t>SONUÇ</t>
  </si>
  <si>
    <t>NO</t>
  </si>
  <si>
    <t>hh:mm:ss</t>
  </si>
  <si>
    <t>saniye</t>
  </si>
  <si>
    <t>Düz. Süre</t>
  </si>
  <si>
    <t>Sıra</t>
  </si>
  <si>
    <t>Puan</t>
  </si>
  <si>
    <t>PUANI</t>
  </si>
  <si>
    <t>FARR 40</t>
  </si>
  <si>
    <t>PROTOTYPE</t>
  </si>
  <si>
    <t>FIRST 40</t>
  </si>
  <si>
    <t>MAT 1010</t>
  </si>
  <si>
    <t>FIRST 35</t>
  </si>
  <si>
    <t>YARIŞ SEKRETERLİĞİ</t>
  </si>
  <si>
    <t>FIRST 34.7</t>
  </si>
  <si>
    <t>TCF</t>
  </si>
  <si>
    <t>YARIŞ</t>
  </si>
  <si>
    <t>IRC I (SARI) - TCC 1,070 ve üzeri</t>
  </si>
  <si>
    <t>IRC II (YEŞİL) - TCC 1,069 - 1,020 arası</t>
  </si>
  <si>
    <t>IRC III (LACİVERT) - TCC 1,019 - 0,980 arası</t>
  </si>
  <si>
    <t>IRC IV (TURUNCU) -[TCC 0,979 ve altı</t>
  </si>
  <si>
    <t>BOLT 37</t>
  </si>
  <si>
    <t>DUE</t>
  </si>
  <si>
    <t>ALVIMEDICA 2</t>
  </si>
  <si>
    <t>LOGO</t>
  </si>
  <si>
    <t>YARIŞ KOMİTESİ BAŞKANI</t>
  </si>
  <si>
    <t xml:space="preserve">DESTEK (BEYAZ) </t>
  </si>
  <si>
    <t xml:space="preserve">    * Destek sınıfında spinnaker (simetrik veya asimetrik ) kullanan tekneler</t>
  </si>
  <si>
    <t>FIN13131</t>
  </si>
  <si>
    <t>FARRFARA</t>
  </si>
  <si>
    <t>FARR 30</t>
  </si>
  <si>
    <t>EASY TIGER</t>
  </si>
  <si>
    <t>ARCELIK ALIZE</t>
  </si>
  <si>
    <t>ENKA CHEESE</t>
  </si>
  <si>
    <t>ELAN 340</t>
  </si>
  <si>
    <t>HEDEF YELKEN</t>
  </si>
  <si>
    <t>CORBY 29</t>
  </si>
  <si>
    <t>EFES ALIZE</t>
  </si>
  <si>
    <t>MAT 10 MK2</t>
  </si>
  <si>
    <t>AKFEN LADY ANTIOCHE</t>
  </si>
  <si>
    <t>DUFOUR 30</t>
  </si>
  <si>
    <t>BEKO BANDIDO</t>
  </si>
  <si>
    <t>G 28</t>
  </si>
  <si>
    <t>*VENUS</t>
  </si>
  <si>
    <t>TAYK / SONBAHAR KUPASI ı (MODA DENİZ KULÜBÜ KUPASI)</t>
  </si>
  <si>
    <t>18 EKİM 2014</t>
  </si>
  <si>
    <t>BLED</t>
  </si>
  <si>
    <t>AZUREE 33</t>
  </si>
  <si>
    <t>Bora Gemicioğlu/Serkan Turan</t>
  </si>
  <si>
    <t>FARRFARA EKIBI/Erhan Uzun</t>
  </si>
  <si>
    <t>Feyyaz Yüzatlı/Hasip Gencer</t>
  </si>
  <si>
    <t>BORUSAN RACING - ÇILGIN SIGMA</t>
  </si>
  <si>
    <t>Bülent Demircioğlu/Orhan Tüker</t>
  </si>
  <si>
    <t>7 BELA</t>
  </si>
  <si>
    <t>7 Bela Ortaklar/Taner Hallaçoğlu</t>
  </si>
  <si>
    <t>Cem Bozkurt</t>
  </si>
  <si>
    <t>EKER SUTLAC</t>
  </si>
  <si>
    <t>MELGES 32</t>
  </si>
  <si>
    <t>Ahmet Eker</t>
  </si>
  <si>
    <t>MEDIANOVA - ACADIA 3</t>
  </si>
  <si>
    <t>Vedat Tezman/Selim Kakış</t>
  </si>
  <si>
    <t>Emin Ali Sipahi</t>
  </si>
  <si>
    <t>PUPA - FIFTY FIFTY</t>
  </si>
  <si>
    <t>FIRST 40.7</t>
  </si>
  <si>
    <t>Cenk Tekkaya/Ediz Türkoğlu</t>
  </si>
  <si>
    <t>OUTLAW</t>
  </si>
  <si>
    <t>Emre Derman</t>
  </si>
  <si>
    <t>M. Tuğrul Tekbulut/M. Serdar Öner</t>
  </si>
  <si>
    <t>Sinan Sümer/Ateş Çınar</t>
  </si>
  <si>
    <t>Alp Doğuoğlu/Y. Doğa Arıbaş</t>
  </si>
  <si>
    <t>CAPRICORN</t>
  </si>
  <si>
    <t>FIRST 45f5</t>
  </si>
  <si>
    <t>Erdoğan Soysal/A. Nail Baktır</t>
  </si>
  <si>
    <t>F35 EXPRESS HEDEF YELKEN ERGO</t>
  </si>
  <si>
    <t>Vedat Tezman/HEDEF YELKEN/Yiğit Eroğlu</t>
  </si>
  <si>
    <t>ARVENTO / i-MARINE</t>
  </si>
  <si>
    <t>Ejder Varol/İlhan Öngüt</t>
  </si>
  <si>
    <t>FORD OTOSAN -TURGUT REIS</t>
  </si>
  <si>
    <t>TAYK/S. Koru Sarıkaya</t>
  </si>
  <si>
    <t>ALVIMEDICA</t>
  </si>
  <si>
    <t>ILC 30 J&amp;V</t>
  </si>
  <si>
    <t>Cem Bozkurt/Mert Gürpınar</t>
  </si>
  <si>
    <t>SHAK SHUKA - GTT LOGISTICS</t>
  </si>
  <si>
    <t>Hasan Utku Çetiner</t>
  </si>
  <si>
    <t>GUNES SIGORTA - FALCON</t>
  </si>
  <si>
    <t>Deniz Yılmaz</t>
  </si>
  <si>
    <t>ALFASAIL PETEK</t>
  </si>
  <si>
    <t>Cevat Satır/M. Şahin Akın</t>
  </si>
  <si>
    <t>HEDEF YELKEN/Efe Regay</t>
  </si>
  <si>
    <t>Sinan Sümer/Kaan Darnel</t>
  </si>
  <si>
    <t>BLUEMOON - JALAPENO</t>
  </si>
  <si>
    <t>J 35</t>
  </si>
  <si>
    <t>Jozi Zalma/Erdoğan Çekicer</t>
  </si>
  <si>
    <t>MINX HEDEF YELKEN</t>
  </si>
  <si>
    <t>BAVARIA 38</t>
  </si>
  <si>
    <t>Hedef Yelken/Efe Regay</t>
  </si>
  <si>
    <t>BENETEAU 25 PLATU</t>
  </si>
  <si>
    <t>TAYK Yelken Okulu</t>
  </si>
  <si>
    <t>Sinan Sümer/Hüseyin Akça</t>
  </si>
  <si>
    <t>BELLE DE JOUR</t>
  </si>
  <si>
    <t>FIRST 27.7</t>
  </si>
  <si>
    <t>Gülderen Oral/Ümran Özbay</t>
  </si>
  <si>
    <t>MC DONALDS ZIG ZAG</t>
  </si>
  <si>
    <t>Sinan Sümer/Berk Gürpınar</t>
  </si>
  <si>
    <t>Ertan Özçevik</t>
  </si>
  <si>
    <t>CUSHMAN&amp;WAKEFIELD/KARAMÜRSEL BEY</t>
  </si>
  <si>
    <t>40 PLUS SAILING/M. Özcan Özverim</t>
  </si>
  <si>
    <t>DNC</t>
  </si>
  <si>
    <t>DNS</t>
  </si>
  <si>
    <t xml:space="preserve"> </t>
  </si>
  <si>
    <t>RET</t>
  </si>
  <si>
    <t>18 EKİM 2014 Saat: 14:00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</si>
</sst>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h:mm"/>
    <numFmt numFmtId="184" formatCode="hh:mm:ss;@"/>
    <numFmt numFmtId="185" formatCode="0.000_ ;[Red]\-0.000\ "/>
    <numFmt numFmtId="186" formatCode="#,##0.000"/>
    <numFmt numFmtId="187" formatCode="dd/mm/yyyy;@"/>
    <numFmt numFmtId="188" formatCode="[$-41F]d\ mmmm\ yyyy;@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</numFmts>
  <fonts count="28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 Tur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5" applyNumberFormat="0" applyAlignment="0" applyProtection="0"/>
    <xf numFmtId="0" fontId="16" fillId="7" borderId="6" applyNumberFormat="0" applyAlignment="0" applyProtection="0"/>
    <xf numFmtId="0" fontId="16" fillId="8" borderId="6" applyNumberFormat="0" applyAlignment="0" applyProtection="0"/>
    <xf numFmtId="0" fontId="17" fillId="7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18" borderId="8" applyNumberFormat="0" applyFont="0" applyAlignment="0" applyProtection="0"/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84" fontId="2" fillId="0" borderId="10" xfId="0" applyNumberFormat="1" applyFont="1" applyFill="1" applyBorder="1" applyAlignment="1" applyProtection="1">
      <alignment horizontal="center"/>
      <protection locked="0"/>
    </xf>
    <xf numFmtId="183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84" fontId="2" fillId="0" borderId="12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2" fontId="25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1" fontId="25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3" fillId="0" borderId="12" xfId="50" applyFont="1" applyBorder="1" applyAlignment="1">
      <alignment horizontal="center"/>
      <protection/>
    </xf>
    <xf numFmtId="0" fontId="6" fillId="0" borderId="12" xfId="50" applyFont="1" applyBorder="1" applyAlignment="1">
      <alignment horizontal="center"/>
      <protection/>
    </xf>
    <xf numFmtId="0" fontId="5" fillId="0" borderId="0" xfId="50" applyFont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82" fontId="6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8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2" xfId="50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20 - Vurgu6 2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" xfId="41"/>
    <cellStyle name="Comma [0]" xfId="42"/>
    <cellStyle name="Çıkış" xfId="43"/>
    <cellStyle name="Giriş" xfId="44"/>
    <cellStyle name="Giriş 2" xfId="45"/>
    <cellStyle name="Hesaplama" xfId="46"/>
    <cellStyle name="İşaretli Hücre" xfId="47"/>
    <cellStyle name="İyi" xfId="48"/>
    <cellStyle name="Kötü" xfId="49"/>
    <cellStyle name="Normal 2" xfId="50"/>
    <cellStyle name="Not" xfId="51"/>
    <cellStyle name="Not 2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750" y="2533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" y="2533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0" y="2533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85750" y="2533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85750" y="2533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J49" sqref="J49"/>
    </sheetView>
  </sheetViews>
  <sheetFormatPr defaultColWidth="9.140625" defaultRowHeight="12.75"/>
  <cols>
    <col min="1" max="1" width="4.28125" style="0" customWidth="1"/>
    <col min="2" max="2" width="8.00390625" style="0" customWidth="1"/>
    <col min="3" max="3" width="31.7109375" style="0" customWidth="1"/>
    <col min="4" max="4" width="16.421875" style="0" customWidth="1"/>
    <col min="5" max="5" width="34.7109375" style="0" customWidth="1"/>
    <col min="6" max="6" width="7.57421875" style="48" customWidth="1"/>
    <col min="7" max="7" width="8.00390625" style="0" customWidth="1"/>
    <col min="8" max="8" width="7.00390625" style="0" customWidth="1"/>
    <col min="9" max="9" width="5.7109375" style="0" customWidth="1"/>
    <col min="10" max="10" width="7.7109375" style="0" customWidth="1"/>
    <col min="11" max="12" width="4.28125" style="0" customWidth="1"/>
    <col min="13" max="13" width="7.7109375" style="0" customWidth="1"/>
    <col min="14" max="15" width="4.28125" style="0" customWidth="1"/>
    <col min="16" max="16" width="5.421875" style="35" customWidth="1"/>
  </cols>
  <sheetData>
    <row r="1" spans="1:16" ht="13.5" customHeight="1">
      <c r="A1" s="7"/>
      <c r="F1" s="64" t="s">
        <v>53</v>
      </c>
      <c r="G1" s="7"/>
      <c r="I1" s="8"/>
      <c r="J1" s="8"/>
      <c r="K1" s="8"/>
      <c r="L1" s="8"/>
      <c r="M1" s="8"/>
      <c r="N1" s="8"/>
      <c r="O1" s="8"/>
      <c r="P1" s="26"/>
    </row>
    <row r="2" spans="1:16" ht="12.75">
      <c r="A2" s="7"/>
      <c r="F2" s="47" t="s">
        <v>54</v>
      </c>
      <c r="G2" s="7"/>
      <c r="I2" s="8"/>
      <c r="J2" s="8"/>
      <c r="K2" s="8"/>
      <c r="L2" s="8"/>
      <c r="M2" s="8"/>
      <c r="N2" s="8"/>
      <c r="O2" s="8"/>
      <c r="P2" s="26"/>
    </row>
    <row r="3" spans="1:16" ht="13.5" customHeight="1">
      <c r="A3" s="3" t="s">
        <v>26</v>
      </c>
      <c r="E3" s="5"/>
      <c r="F3" s="5"/>
      <c r="G3" s="9" t="s">
        <v>0</v>
      </c>
      <c r="H3" s="2">
        <v>0.4618055555555556</v>
      </c>
      <c r="I3" s="10"/>
      <c r="J3" s="11"/>
      <c r="K3" s="12"/>
      <c r="L3" s="5"/>
      <c r="M3" s="12"/>
      <c r="N3" s="12"/>
      <c r="O3" s="5"/>
      <c r="P3" s="31"/>
    </row>
    <row r="4" spans="1:16" ht="11.25" customHeight="1">
      <c r="A4" s="7"/>
      <c r="B4" s="27" t="s">
        <v>1</v>
      </c>
      <c r="C4" s="84" t="s">
        <v>2</v>
      </c>
      <c r="D4" s="86" t="s">
        <v>3</v>
      </c>
      <c r="E4" s="86" t="s">
        <v>4</v>
      </c>
      <c r="F4" s="13" t="s">
        <v>5</v>
      </c>
      <c r="G4" s="54" t="s">
        <v>6</v>
      </c>
      <c r="H4" s="55"/>
      <c r="I4" s="88" t="s">
        <v>7</v>
      </c>
      <c r="J4" s="51" t="s">
        <v>8</v>
      </c>
      <c r="K4" s="52"/>
      <c r="L4" s="53"/>
      <c r="M4" s="51" t="s">
        <v>9</v>
      </c>
      <c r="N4" s="52"/>
      <c r="O4" s="53"/>
      <c r="P4" s="32" t="s">
        <v>25</v>
      </c>
    </row>
    <row r="5" spans="1:16" ht="11.25" customHeight="1">
      <c r="A5" s="7"/>
      <c r="B5" s="28" t="s">
        <v>10</v>
      </c>
      <c r="C5" s="85"/>
      <c r="D5" s="87"/>
      <c r="E5" s="87"/>
      <c r="F5" s="46" t="s">
        <v>11</v>
      </c>
      <c r="G5" s="14" t="s">
        <v>11</v>
      </c>
      <c r="H5" s="15" t="s">
        <v>12</v>
      </c>
      <c r="I5" s="89"/>
      <c r="J5" s="16" t="s">
        <v>13</v>
      </c>
      <c r="K5" s="16" t="s">
        <v>14</v>
      </c>
      <c r="L5" s="17" t="s">
        <v>15</v>
      </c>
      <c r="M5" s="16" t="s">
        <v>13</v>
      </c>
      <c r="N5" s="16" t="s">
        <v>14</v>
      </c>
      <c r="O5" s="17" t="s">
        <v>15</v>
      </c>
      <c r="P5" s="33" t="s">
        <v>16</v>
      </c>
    </row>
    <row r="6" spans="1:16" ht="12.75" customHeight="1">
      <c r="A6" s="7"/>
      <c r="B6" s="66" t="s">
        <v>37</v>
      </c>
      <c r="C6" s="66" t="s">
        <v>38</v>
      </c>
      <c r="D6" s="68" t="s">
        <v>17</v>
      </c>
      <c r="E6" s="69" t="s">
        <v>58</v>
      </c>
      <c r="F6" s="1">
        <v>0.5403587962962962</v>
      </c>
      <c r="G6" s="18">
        <f aca="true" t="shared" si="0" ref="G6:G11">IF(F6&gt;H$3,F6-H$3,F6+24-H$3)</f>
        <v>0.07855324074074066</v>
      </c>
      <c r="H6" s="19">
        <f aca="true" t="shared" si="1" ref="H6:H11">HOUR(G6)*60*60+MINUTE(G6)*60+SECOND(G6)</f>
        <v>6787</v>
      </c>
      <c r="I6" s="73">
        <v>1.166</v>
      </c>
      <c r="J6" s="56">
        <f aca="true" t="shared" si="2" ref="J6:J11">H6*I6</f>
        <v>7913.642</v>
      </c>
      <c r="K6" s="20">
        <f aca="true" t="shared" si="3" ref="K6:L11">RANK(J6,J$6:J$12,1)</f>
        <v>1</v>
      </c>
      <c r="L6" s="20">
        <f t="shared" si="3"/>
        <v>1</v>
      </c>
      <c r="M6" s="56">
        <f aca="true" t="shared" si="4" ref="M6:M11">H6*I6</f>
        <v>7913.642</v>
      </c>
      <c r="N6" s="20">
        <f aca="true" t="shared" si="5" ref="N6:O11">RANK(M6,M$6:M$12,1)</f>
        <v>1</v>
      </c>
      <c r="O6" s="20">
        <f t="shared" si="5"/>
        <v>1</v>
      </c>
      <c r="P6" s="34">
        <f aca="true" t="shared" si="6" ref="P6:P12">O6*1</f>
        <v>1</v>
      </c>
    </row>
    <row r="7" spans="1:16" ht="12.75" customHeight="1">
      <c r="A7" s="7"/>
      <c r="B7" s="70">
        <v>7400</v>
      </c>
      <c r="C7" s="66" t="s">
        <v>60</v>
      </c>
      <c r="D7" s="70" t="s">
        <v>17</v>
      </c>
      <c r="E7" s="72" t="s">
        <v>61</v>
      </c>
      <c r="F7" s="36">
        <v>0.5412731481481482</v>
      </c>
      <c r="G7" s="18">
        <f t="shared" si="0"/>
        <v>0.07946759259259262</v>
      </c>
      <c r="H7" s="19">
        <f t="shared" si="1"/>
        <v>6866</v>
      </c>
      <c r="I7" s="74">
        <v>1.165</v>
      </c>
      <c r="J7" s="19">
        <f t="shared" si="2"/>
        <v>7998.89</v>
      </c>
      <c r="K7" s="20">
        <f t="shared" si="3"/>
        <v>2</v>
      </c>
      <c r="L7" s="20">
        <f t="shared" si="3"/>
        <v>2</v>
      </c>
      <c r="M7" s="19">
        <f t="shared" si="4"/>
        <v>7998.89</v>
      </c>
      <c r="N7" s="20">
        <f t="shared" si="5"/>
        <v>2</v>
      </c>
      <c r="O7" s="20">
        <f t="shared" si="5"/>
        <v>2</v>
      </c>
      <c r="P7" s="34">
        <f t="shared" si="6"/>
        <v>2</v>
      </c>
    </row>
    <row r="8" spans="1:16" ht="12.75" customHeight="1">
      <c r="A8" s="7"/>
      <c r="B8" s="70">
        <v>2040</v>
      </c>
      <c r="C8" s="71" t="s">
        <v>31</v>
      </c>
      <c r="D8" s="65" t="s">
        <v>30</v>
      </c>
      <c r="E8" s="65" t="s">
        <v>59</v>
      </c>
      <c r="F8" s="1">
        <v>0.5423726851851852</v>
      </c>
      <c r="G8" s="18">
        <f t="shared" si="0"/>
        <v>0.08056712962962964</v>
      </c>
      <c r="H8" s="19">
        <f t="shared" si="1"/>
        <v>6961</v>
      </c>
      <c r="I8" s="73">
        <v>1.166</v>
      </c>
      <c r="J8" s="56">
        <f t="shared" si="2"/>
        <v>8116.526</v>
      </c>
      <c r="K8" s="20">
        <f t="shared" si="3"/>
        <v>3</v>
      </c>
      <c r="L8" s="20">
        <f t="shared" si="3"/>
        <v>3</v>
      </c>
      <c r="M8" s="56">
        <f t="shared" si="4"/>
        <v>8116.526</v>
      </c>
      <c r="N8" s="20">
        <f t="shared" si="5"/>
        <v>3</v>
      </c>
      <c r="O8" s="20">
        <f t="shared" si="5"/>
        <v>3</v>
      </c>
      <c r="P8" s="34">
        <f t="shared" si="6"/>
        <v>3</v>
      </c>
    </row>
    <row r="9" spans="1:16" ht="12.75" customHeight="1">
      <c r="A9" s="7"/>
      <c r="B9" s="70">
        <v>3131</v>
      </c>
      <c r="C9" s="66" t="s">
        <v>68</v>
      </c>
      <c r="D9" s="68" t="s">
        <v>19</v>
      </c>
      <c r="E9" s="65" t="s">
        <v>69</v>
      </c>
      <c r="F9" s="1">
        <v>0.5493518518518519</v>
      </c>
      <c r="G9" s="18">
        <f t="shared" si="0"/>
        <v>0.08754629629629629</v>
      </c>
      <c r="H9" s="19">
        <f t="shared" si="1"/>
        <v>7564</v>
      </c>
      <c r="I9" s="73">
        <v>1.081</v>
      </c>
      <c r="J9" s="19">
        <f t="shared" si="2"/>
        <v>8176.683999999999</v>
      </c>
      <c r="K9" s="20">
        <f t="shared" si="3"/>
        <v>4</v>
      </c>
      <c r="L9" s="20">
        <f t="shared" si="3"/>
        <v>4</v>
      </c>
      <c r="M9" s="19">
        <f t="shared" si="4"/>
        <v>8176.683999999999</v>
      </c>
      <c r="N9" s="20">
        <f t="shared" si="5"/>
        <v>4</v>
      </c>
      <c r="O9" s="20">
        <f t="shared" si="5"/>
        <v>4</v>
      </c>
      <c r="P9" s="34">
        <f t="shared" si="6"/>
        <v>4</v>
      </c>
    </row>
    <row r="10" spans="1:16" ht="12.75" customHeight="1">
      <c r="A10" s="7"/>
      <c r="B10" s="70">
        <v>480</v>
      </c>
      <c r="C10" s="66" t="s">
        <v>32</v>
      </c>
      <c r="D10" s="59" t="s">
        <v>17</v>
      </c>
      <c r="E10" s="66" t="s">
        <v>64</v>
      </c>
      <c r="F10" s="1">
        <v>0.5442361111111111</v>
      </c>
      <c r="G10" s="18">
        <f t="shared" si="0"/>
        <v>0.08243055555555556</v>
      </c>
      <c r="H10" s="19">
        <f t="shared" si="1"/>
        <v>7122</v>
      </c>
      <c r="I10" s="73">
        <v>1.159</v>
      </c>
      <c r="J10" s="56">
        <f t="shared" si="2"/>
        <v>8254.398000000001</v>
      </c>
      <c r="K10" s="20">
        <f t="shared" si="3"/>
        <v>5</v>
      </c>
      <c r="L10" s="20">
        <f t="shared" si="3"/>
        <v>5</v>
      </c>
      <c r="M10" s="56">
        <f t="shared" si="4"/>
        <v>8254.398000000001</v>
      </c>
      <c r="N10" s="20">
        <f t="shared" si="5"/>
        <v>5</v>
      </c>
      <c r="O10" s="20">
        <f t="shared" si="5"/>
        <v>5</v>
      </c>
      <c r="P10" s="34">
        <f t="shared" si="6"/>
        <v>5</v>
      </c>
    </row>
    <row r="11" spans="1:16" ht="12.75" customHeight="1">
      <c r="A11" s="7"/>
      <c r="B11" s="70">
        <v>77777</v>
      </c>
      <c r="C11" s="66" t="s">
        <v>62</v>
      </c>
      <c r="D11" s="68" t="s">
        <v>17</v>
      </c>
      <c r="E11" s="69" t="s">
        <v>63</v>
      </c>
      <c r="F11" s="1">
        <v>0.5479282407407408</v>
      </c>
      <c r="G11" s="18">
        <f t="shared" si="0"/>
        <v>0.08612268518518518</v>
      </c>
      <c r="H11" s="19">
        <f t="shared" si="1"/>
        <v>7441</v>
      </c>
      <c r="I11" s="73">
        <v>1.162</v>
      </c>
      <c r="J11" s="56">
        <f t="shared" si="2"/>
        <v>8646.442</v>
      </c>
      <c r="K11" s="20">
        <f t="shared" si="3"/>
        <v>6</v>
      </c>
      <c r="L11" s="20">
        <f t="shared" si="3"/>
        <v>6</v>
      </c>
      <c r="M11" s="56">
        <f t="shared" si="4"/>
        <v>8646.442</v>
      </c>
      <c r="N11" s="20">
        <f t="shared" si="5"/>
        <v>6</v>
      </c>
      <c r="O11" s="20">
        <f t="shared" si="5"/>
        <v>6</v>
      </c>
      <c r="P11" s="34">
        <f t="shared" si="6"/>
        <v>6</v>
      </c>
    </row>
    <row r="12" spans="1:16" ht="12.75" customHeight="1">
      <c r="A12" s="7"/>
      <c r="B12" s="66">
        <v>3212</v>
      </c>
      <c r="C12" s="59" t="s">
        <v>65</v>
      </c>
      <c r="D12" s="66" t="s">
        <v>66</v>
      </c>
      <c r="E12" s="59" t="s">
        <v>67</v>
      </c>
      <c r="F12" s="36" t="s">
        <v>116</v>
      </c>
      <c r="G12" s="18"/>
      <c r="H12" s="19"/>
      <c r="I12" s="75">
        <v>1.158</v>
      </c>
      <c r="J12" s="19" t="s">
        <v>116</v>
      </c>
      <c r="K12" s="20"/>
      <c r="L12" s="20">
        <v>8</v>
      </c>
      <c r="M12" s="19" t="s">
        <v>116</v>
      </c>
      <c r="N12" s="20"/>
      <c r="O12" s="20">
        <v>8</v>
      </c>
      <c r="P12" s="34">
        <f t="shared" si="6"/>
        <v>8</v>
      </c>
    </row>
    <row r="13" spans="1:16" ht="13.5" customHeight="1">
      <c r="A13" s="3" t="s">
        <v>27</v>
      </c>
      <c r="E13" s="5"/>
      <c r="F13" s="5"/>
      <c r="G13" s="9" t="s">
        <v>0</v>
      </c>
      <c r="H13" s="2">
        <v>0.4583333333333333</v>
      </c>
      <c r="I13" s="10"/>
      <c r="J13" s="11"/>
      <c r="K13" s="12"/>
      <c r="L13" s="5"/>
      <c r="M13" s="12"/>
      <c r="N13" s="12"/>
      <c r="O13" s="5"/>
      <c r="P13" s="31"/>
    </row>
    <row r="14" spans="1:16" ht="11.25" customHeight="1">
      <c r="A14" s="7"/>
      <c r="B14" s="27" t="s">
        <v>1</v>
      </c>
      <c r="C14" s="84" t="s">
        <v>2</v>
      </c>
      <c r="D14" s="86" t="s">
        <v>3</v>
      </c>
      <c r="E14" s="86" t="s">
        <v>4</v>
      </c>
      <c r="F14" s="13" t="s">
        <v>5</v>
      </c>
      <c r="G14" s="54" t="s">
        <v>6</v>
      </c>
      <c r="H14" s="55"/>
      <c r="I14" s="88" t="s">
        <v>7</v>
      </c>
      <c r="J14" s="51" t="s">
        <v>8</v>
      </c>
      <c r="K14" s="52"/>
      <c r="L14" s="53"/>
      <c r="M14" s="51" t="s">
        <v>9</v>
      </c>
      <c r="N14" s="52"/>
      <c r="O14" s="53"/>
      <c r="P14" s="32" t="s">
        <v>25</v>
      </c>
    </row>
    <row r="15" spans="1:16" ht="10.5" customHeight="1">
      <c r="A15" s="7"/>
      <c r="B15" s="28" t="s">
        <v>10</v>
      </c>
      <c r="C15" s="85"/>
      <c r="D15" s="87"/>
      <c r="E15" s="87"/>
      <c r="F15" s="46" t="s">
        <v>11</v>
      </c>
      <c r="G15" s="14" t="s">
        <v>11</v>
      </c>
      <c r="H15" s="15" t="s">
        <v>12</v>
      </c>
      <c r="I15" s="89"/>
      <c r="J15" s="16" t="s">
        <v>13</v>
      </c>
      <c r="K15" s="16" t="s">
        <v>14</v>
      </c>
      <c r="L15" s="17" t="s">
        <v>15</v>
      </c>
      <c r="M15" s="16" t="s">
        <v>13</v>
      </c>
      <c r="N15" s="16" t="s">
        <v>14</v>
      </c>
      <c r="O15" s="17" t="s">
        <v>15</v>
      </c>
      <c r="P15" s="33" t="s">
        <v>16</v>
      </c>
    </row>
    <row r="16" spans="1:16" ht="12.75" customHeight="1">
      <c r="A16" s="7"/>
      <c r="B16" s="70">
        <v>2071</v>
      </c>
      <c r="C16" s="76" t="s">
        <v>86</v>
      </c>
      <c r="D16" s="70" t="s">
        <v>21</v>
      </c>
      <c r="E16" s="57" t="s">
        <v>87</v>
      </c>
      <c r="F16" s="21">
        <v>0.5539583333333333</v>
      </c>
      <c r="G16" s="18">
        <f aca="true" t="shared" si="7" ref="G16:G22">IF(F16&gt;H$13,F16-H$13,F16+24-H$13)</f>
        <v>0.09562500000000002</v>
      </c>
      <c r="H16" s="19">
        <f aca="true" t="shared" si="8" ref="H16:H22">HOUR(G16)*60*60+MINUTE(G16)*60+SECOND(G16)</f>
        <v>8262</v>
      </c>
      <c r="I16" s="74">
        <v>1.022</v>
      </c>
      <c r="J16" s="19">
        <f aca="true" t="shared" si="9" ref="J16:J22">H16*I16</f>
        <v>8443.764000000001</v>
      </c>
      <c r="K16" s="20">
        <f aca="true" t="shared" si="10" ref="K16:L22">RANK(J16,J$16:J$25,1)</f>
        <v>1</v>
      </c>
      <c r="L16" s="20">
        <f t="shared" si="10"/>
        <v>1</v>
      </c>
      <c r="M16" s="19">
        <f aca="true" t="shared" si="11" ref="M16:M22">H16*I16</f>
        <v>8443.764000000001</v>
      </c>
      <c r="N16" s="20">
        <f aca="true" t="shared" si="12" ref="N16:O22">RANK(M16,M$16:M$25,1)</f>
        <v>1</v>
      </c>
      <c r="O16" s="20">
        <f t="shared" si="12"/>
        <v>1</v>
      </c>
      <c r="P16" s="34">
        <f aca="true" t="shared" si="13" ref="P16:P25">O16*1</f>
        <v>1</v>
      </c>
    </row>
    <row r="17" spans="1:16" ht="12.75" customHeight="1">
      <c r="A17" s="7"/>
      <c r="B17" s="70">
        <v>1582</v>
      </c>
      <c r="C17" s="76" t="s">
        <v>41</v>
      </c>
      <c r="D17" s="70" t="s">
        <v>20</v>
      </c>
      <c r="E17" s="57" t="s">
        <v>77</v>
      </c>
      <c r="F17" s="21">
        <v>0.5537268518518519</v>
      </c>
      <c r="G17" s="18">
        <f t="shared" si="7"/>
        <v>0.09539351851851857</v>
      </c>
      <c r="H17" s="19">
        <f t="shared" si="8"/>
        <v>8242</v>
      </c>
      <c r="I17" s="74">
        <v>1.038</v>
      </c>
      <c r="J17" s="19">
        <f t="shared" si="9"/>
        <v>8555.196</v>
      </c>
      <c r="K17" s="20">
        <f t="shared" si="10"/>
        <v>2</v>
      </c>
      <c r="L17" s="20">
        <f t="shared" si="10"/>
        <v>2</v>
      </c>
      <c r="M17" s="19">
        <f t="shared" si="11"/>
        <v>8555.196</v>
      </c>
      <c r="N17" s="20">
        <f t="shared" si="12"/>
        <v>2</v>
      </c>
      <c r="O17" s="20">
        <f t="shared" si="12"/>
        <v>2</v>
      </c>
      <c r="P17" s="34">
        <f t="shared" si="13"/>
        <v>2</v>
      </c>
    </row>
    <row r="18" spans="1:16" ht="12.75" customHeight="1">
      <c r="A18" s="7"/>
      <c r="B18" s="70">
        <v>508</v>
      </c>
      <c r="C18" s="66" t="s">
        <v>33</v>
      </c>
      <c r="D18" s="66" t="s">
        <v>20</v>
      </c>
      <c r="E18" s="65" t="s">
        <v>76</v>
      </c>
      <c r="F18" s="21">
        <v>0.5537731481481482</v>
      </c>
      <c r="G18" s="18">
        <f t="shared" si="7"/>
        <v>0.09543981481481484</v>
      </c>
      <c r="H18" s="19">
        <f t="shared" si="8"/>
        <v>8246</v>
      </c>
      <c r="I18" s="73">
        <v>1.038</v>
      </c>
      <c r="J18" s="19">
        <f t="shared" si="9"/>
        <v>8559.348</v>
      </c>
      <c r="K18" s="20">
        <f t="shared" si="10"/>
        <v>3</v>
      </c>
      <c r="L18" s="20">
        <f t="shared" si="10"/>
        <v>3</v>
      </c>
      <c r="M18" s="19">
        <f t="shared" si="11"/>
        <v>8559.348</v>
      </c>
      <c r="N18" s="20">
        <f t="shared" si="12"/>
        <v>3</v>
      </c>
      <c r="O18" s="20">
        <f t="shared" si="12"/>
        <v>3</v>
      </c>
      <c r="P18" s="34">
        <f t="shared" si="13"/>
        <v>3</v>
      </c>
    </row>
    <row r="19" spans="1:16" ht="12.75" customHeight="1">
      <c r="A19" s="7"/>
      <c r="B19" s="70">
        <v>105</v>
      </c>
      <c r="C19" s="66" t="s">
        <v>42</v>
      </c>
      <c r="D19" s="66" t="s">
        <v>20</v>
      </c>
      <c r="E19" s="65" t="s">
        <v>78</v>
      </c>
      <c r="F19" s="21">
        <v>0.5540277777777778</v>
      </c>
      <c r="G19" s="18">
        <f t="shared" si="7"/>
        <v>0.09569444444444447</v>
      </c>
      <c r="H19" s="19">
        <f t="shared" si="8"/>
        <v>8268</v>
      </c>
      <c r="I19" s="74">
        <v>1.038</v>
      </c>
      <c r="J19" s="19">
        <f t="shared" si="9"/>
        <v>8582.184000000001</v>
      </c>
      <c r="K19" s="20">
        <f t="shared" si="10"/>
        <v>4</v>
      </c>
      <c r="L19" s="20">
        <f t="shared" si="10"/>
        <v>4</v>
      </c>
      <c r="M19" s="19">
        <f t="shared" si="11"/>
        <v>8582.184000000001</v>
      </c>
      <c r="N19" s="20">
        <f t="shared" si="12"/>
        <v>4</v>
      </c>
      <c r="O19" s="20">
        <f t="shared" si="12"/>
        <v>4</v>
      </c>
      <c r="P19" s="34">
        <f t="shared" si="13"/>
        <v>4</v>
      </c>
    </row>
    <row r="20" spans="1:16" ht="12.75" customHeight="1">
      <c r="A20" s="7"/>
      <c r="B20" s="70">
        <v>1014</v>
      </c>
      <c r="C20" s="66" t="s">
        <v>74</v>
      </c>
      <c r="D20" s="66" t="s">
        <v>20</v>
      </c>
      <c r="E20" s="65" t="s">
        <v>75</v>
      </c>
      <c r="F20" s="21">
        <v>0.5545833333333333</v>
      </c>
      <c r="G20" s="18">
        <f t="shared" si="7"/>
        <v>0.09625</v>
      </c>
      <c r="H20" s="19">
        <f t="shared" si="8"/>
        <v>8316</v>
      </c>
      <c r="I20" s="74">
        <v>1.039</v>
      </c>
      <c r="J20" s="19">
        <f t="shared" si="9"/>
        <v>8640.323999999999</v>
      </c>
      <c r="K20" s="20">
        <f t="shared" si="10"/>
        <v>5</v>
      </c>
      <c r="L20" s="20">
        <f t="shared" si="10"/>
        <v>5</v>
      </c>
      <c r="M20" s="19">
        <f t="shared" si="11"/>
        <v>8640.323999999999</v>
      </c>
      <c r="N20" s="20">
        <f t="shared" si="12"/>
        <v>5</v>
      </c>
      <c r="O20" s="20">
        <f t="shared" si="12"/>
        <v>5</v>
      </c>
      <c r="P20" s="34">
        <f t="shared" si="13"/>
        <v>5</v>
      </c>
    </row>
    <row r="21" spans="1:16" ht="12.75" customHeight="1">
      <c r="A21" s="7"/>
      <c r="B21" s="66">
        <v>5050</v>
      </c>
      <c r="C21" s="66" t="s">
        <v>71</v>
      </c>
      <c r="D21" s="66" t="s">
        <v>72</v>
      </c>
      <c r="E21" s="65" t="s">
        <v>73</v>
      </c>
      <c r="F21" s="21">
        <v>0.5554398148148149</v>
      </c>
      <c r="G21" s="18">
        <f t="shared" si="7"/>
        <v>0.09710648148148154</v>
      </c>
      <c r="H21" s="19">
        <f t="shared" si="8"/>
        <v>8390</v>
      </c>
      <c r="I21" s="77">
        <v>1.044</v>
      </c>
      <c r="J21" s="19">
        <f t="shared" si="9"/>
        <v>8759.16</v>
      </c>
      <c r="K21" s="20">
        <f t="shared" si="10"/>
        <v>6</v>
      </c>
      <c r="L21" s="20">
        <f t="shared" si="10"/>
        <v>6</v>
      </c>
      <c r="M21" s="19">
        <f t="shared" si="11"/>
        <v>8759.16</v>
      </c>
      <c r="N21" s="20">
        <f t="shared" si="12"/>
        <v>6</v>
      </c>
      <c r="O21" s="20">
        <f t="shared" si="12"/>
        <v>6</v>
      </c>
      <c r="P21" s="34">
        <f t="shared" si="13"/>
        <v>6</v>
      </c>
    </row>
    <row r="22" spans="1:16" ht="12.75" customHeight="1">
      <c r="A22" s="7"/>
      <c r="B22" s="65">
        <v>355</v>
      </c>
      <c r="C22" s="66" t="s">
        <v>79</v>
      </c>
      <c r="D22" s="65" t="s">
        <v>80</v>
      </c>
      <c r="E22" s="65" t="s">
        <v>81</v>
      </c>
      <c r="F22" s="21">
        <v>0.5591550925925927</v>
      </c>
      <c r="G22" s="18">
        <f t="shared" si="7"/>
        <v>0.10082175925925935</v>
      </c>
      <c r="H22" s="19">
        <f t="shared" si="8"/>
        <v>8711</v>
      </c>
      <c r="I22" s="75">
        <v>1.033</v>
      </c>
      <c r="J22" s="19">
        <f t="shared" si="9"/>
        <v>8998.463</v>
      </c>
      <c r="K22" s="20">
        <f t="shared" si="10"/>
        <v>7</v>
      </c>
      <c r="L22" s="20">
        <f t="shared" si="10"/>
        <v>7</v>
      </c>
      <c r="M22" s="19">
        <f t="shared" si="11"/>
        <v>8998.463</v>
      </c>
      <c r="N22" s="20">
        <f t="shared" si="12"/>
        <v>7</v>
      </c>
      <c r="O22" s="20">
        <f t="shared" si="12"/>
        <v>7</v>
      </c>
      <c r="P22" s="34">
        <f t="shared" si="13"/>
        <v>7</v>
      </c>
    </row>
    <row r="23" spans="1:16" ht="12.75" customHeight="1">
      <c r="A23" s="7"/>
      <c r="B23" s="66">
        <v>818</v>
      </c>
      <c r="C23" s="66" t="s">
        <v>82</v>
      </c>
      <c r="D23" s="66" t="s">
        <v>21</v>
      </c>
      <c r="E23" s="65" t="s">
        <v>83</v>
      </c>
      <c r="F23" s="21" t="s">
        <v>119</v>
      </c>
      <c r="G23" s="18"/>
      <c r="H23" s="19"/>
      <c r="I23" s="77">
        <v>1.029</v>
      </c>
      <c r="J23" s="19" t="s">
        <v>119</v>
      </c>
      <c r="K23" s="20"/>
      <c r="L23" s="20">
        <v>10</v>
      </c>
      <c r="M23" s="19" t="s">
        <v>119</v>
      </c>
      <c r="N23" s="20"/>
      <c r="O23" s="20">
        <v>10</v>
      </c>
      <c r="P23" s="34">
        <f t="shared" si="13"/>
        <v>10</v>
      </c>
    </row>
    <row r="24" spans="1:16" ht="12.75" customHeight="1">
      <c r="A24" s="7"/>
      <c r="B24" s="66">
        <v>531</v>
      </c>
      <c r="C24" s="66" t="s">
        <v>40</v>
      </c>
      <c r="D24" s="65" t="s">
        <v>39</v>
      </c>
      <c r="E24" s="65" t="s">
        <v>70</v>
      </c>
      <c r="F24" s="36" t="s">
        <v>117</v>
      </c>
      <c r="G24" s="18"/>
      <c r="H24" s="19"/>
      <c r="I24" s="77">
        <v>1.065</v>
      </c>
      <c r="J24" s="19" t="s">
        <v>117</v>
      </c>
      <c r="K24" s="20" t="s">
        <v>118</v>
      </c>
      <c r="L24" s="20">
        <v>10</v>
      </c>
      <c r="M24" s="19" t="s">
        <v>117</v>
      </c>
      <c r="N24" s="20" t="s">
        <v>118</v>
      </c>
      <c r="O24" s="20">
        <v>10</v>
      </c>
      <c r="P24" s="34">
        <f t="shared" si="13"/>
        <v>10</v>
      </c>
    </row>
    <row r="25" spans="1:16" ht="12.75" customHeight="1">
      <c r="A25" s="7"/>
      <c r="B25" s="66">
        <v>2035</v>
      </c>
      <c r="C25" s="66" t="s">
        <v>84</v>
      </c>
      <c r="D25" s="66" t="s">
        <v>21</v>
      </c>
      <c r="E25" s="65" t="s">
        <v>85</v>
      </c>
      <c r="F25" s="21" t="s">
        <v>116</v>
      </c>
      <c r="G25" s="18" t="s">
        <v>118</v>
      </c>
      <c r="H25" s="19" t="s">
        <v>118</v>
      </c>
      <c r="I25" s="77">
        <v>1.027</v>
      </c>
      <c r="J25" s="19" t="s">
        <v>116</v>
      </c>
      <c r="K25" s="20"/>
      <c r="L25" s="20">
        <v>11</v>
      </c>
      <c r="M25" s="19" t="s">
        <v>116</v>
      </c>
      <c r="N25" s="20"/>
      <c r="O25" s="20">
        <v>11</v>
      </c>
      <c r="P25" s="34">
        <f t="shared" si="13"/>
        <v>11</v>
      </c>
    </row>
    <row r="26" spans="1:16" ht="13.5" customHeight="1">
      <c r="A26" s="3" t="s">
        <v>28</v>
      </c>
      <c r="B26" s="30"/>
      <c r="C26" s="30"/>
      <c r="D26" s="30"/>
      <c r="E26" s="5"/>
      <c r="F26" s="5"/>
      <c r="G26" s="9" t="s">
        <v>0</v>
      </c>
      <c r="H26" s="2">
        <v>0.46875</v>
      </c>
      <c r="I26" s="10"/>
      <c r="J26" s="11"/>
      <c r="K26" s="12"/>
      <c r="L26" s="5"/>
      <c r="M26" s="12"/>
      <c r="N26" s="12"/>
      <c r="O26" s="5"/>
      <c r="P26" s="31"/>
    </row>
    <row r="27" spans="1:16" ht="12" customHeight="1">
      <c r="A27" s="7"/>
      <c r="B27" s="27" t="s">
        <v>1</v>
      </c>
      <c r="C27" s="84" t="s">
        <v>2</v>
      </c>
      <c r="D27" s="86" t="s">
        <v>3</v>
      </c>
      <c r="E27" s="86" t="s">
        <v>4</v>
      </c>
      <c r="F27" s="13" t="s">
        <v>5</v>
      </c>
      <c r="G27" s="54" t="s">
        <v>6</v>
      </c>
      <c r="H27" s="55"/>
      <c r="I27" s="88" t="s">
        <v>7</v>
      </c>
      <c r="J27" s="51" t="s">
        <v>8</v>
      </c>
      <c r="K27" s="52"/>
      <c r="L27" s="53"/>
      <c r="M27" s="51" t="s">
        <v>9</v>
      </c>
      <c r="N27" s="52"/>
      <c r="O27" s="53"/>
      <c r="P27" s="32" t="s">
        <v>25</v>
      </c>
    </row>
    <row r="28" spans="1:16" ht="12" customHeight="1">
      <c r="A28" s="7"/>
      <c r="B28" s="28" t="s">
        <v>10</v>
      </c>
      <c r="C28" s="85"/>
      <c r="D28" s="87"/>
      <c r="E28" s="87"/>
      <c r="F28" s="46" t="s">
        <v>11</v>
      </c>
      <c r="G28" s="14" t="s">
        <v>11</v>
      </c>
      <c r="H28" s="15" t="s">
        <v>12</v>
      </c>
      <c r="I28" s="89"/>
      <c r="J28" s="16" t="s">
        <v>13</v>
      </c>
      <c r="K28" s="16" t="s">
        <v>14</v>
      </c>
      <c r="L28" s="17" t="s">
        <v>15</v>
      </c>
      <c r="M28" s="16" t="s">
        <v>13</v>
      </c>
      <c r="N28" s="16" t="s">
        <v>14</v>
      </c>
      <c r="O28" s="17" t="s">
        <v>15</v>
      </c>
      <c r="P28" s="33" t="s">
        <v>16</v>
      </c>
    </row>
    <row r="29" spans="1:16" ht="12.75" customHeight="1">
      <c r="A29" s="7"/>
      <c r="B29" s="68">
        <v>2901</v>
      </c>
      <c r="C29" s="67" t="s">
        <v>44</v>
      </c>
      <c r="D29" s="68" t="s">
        <v>45</v>
      </c>
      <c r="E29" s="58" t="s">
        <v>97</v>
      </c>
      <c r="F29" s="21">
        <v>0.5501041666666667</v>
      </c>
      <c r="G29" s="18">
        <f>IF(F29&gt;H$26,F29-H$26,F29+24-H$26)</f>
        <v>0.08135416666666673</v>
      </c>
      <c r="H29" s="19">
        <f>HOUR(G29)*60*60+MINUTE(G29)*60+SECOND(G29)</f>
        <v>7029</v>
      </c>
      <c r="I29" s="78">
        <v>0.988</v>
      </c>
      <c r="J29" s="19">
        <f>H29*I29</f>
        <v>6944.652</v>
      </c>
      <c r="K29" s="20">
        <f aca="true" t="shared" si="14" ref="K29:L33">RANK(J29,J$29:J$35,1)</f>
        <v>1</v>
      </c>
      <c r="L29" s="20">
        <f t="shared" si="14"/>
        <v>1</v>
      </c>
      <c r="M29" s="19">
        <f>H29*I29</f>
        <v>6944.652</v>
      </c>
      <c r="N29" s="20">
        <f aca="true" t="shared" si="15" ref="N29:O33">RANK(M29,M$29:M$35,1)</f>
        <v>1</v>
      </c>
      <c r="O29" s="20">
        <f t="shared" si="15"/>
        <v>1</v>
      </c>
      <c r="P29" s="34">
        <f aca="true" t="shared" si="16" ref="P29:P35">O29*1</f>
        <v>1</v>
      </c>
    </row>
    <row r="30" spans="1:16" ht="12.75" customHeight="1">
      <c r="A30" s="7"/>
      <c r="B30" s="68">
        <v>9939</v>
      </c>
      <c r="C30" s="67" t="s">
        <v>91</v>
      </c>
      <c r="D30" s="68" t="s">
        <v>23</v>
      </c>
      <c r="E30" s="59" t="s">
        <v>92</v>
      </c>
      <c r="F30" s="21">
        <v>0.5502199074074073</v>
      </c>
      <c r="G30" s="18">
        <f>IF(F30&gt;H$26,F30-H$26,F30+24-H$26)</f>
        <v>0.08146990740740734</v>
      </c>
      <c r="H30" s="19">
        <f>HOUR(G30)*60*60+MINUTE(G30)*60+SECOND(G30)</f>
        <v>7039</v>
      </c>
      <c r="I30" s="79">
        <v>1.001</v>
      </c>
      <c r="J30" s="19">
        <f>H30*I30</f>
        <v>7046.038999999999</v>
      </c>
      <c r="K30" s="20">
        <f t="shared" si="14"/>
        <v>2</v>
      </c>
      <c r="L30" s="20">
        <f t="shared" si="14"/>
        <v>2</v>
      </c>
      <c r="M30" s="19">
        <f>H30*I30</f>
        <v>7046.038999999999</v>
      </c>
      <c r="N30" s="20">
        <f t="shared" si="15"/>
        <v>2</v>
      </c>
      <c r="O30" s="20">
        <f t="shared" si="15"/>
        <v>2</v>
      </c>
      <c r="P30" s="34">
        <f t="shared" si="16"/>
        <v>2</v>
      </c>
    </row>
    <row r="31" spans="1:16" ht="12.75" customHeight="1">
      <c r="A31" s="7"/>
      <c r="B31" s="65">
        <v>275</v>
      </c>
      <c r="C31" s="66" t="s">
        <v>95</v>
      </c>
      <c r="D31" s="65" t="s">
        <v>18</v>
      </c>
      <c r="E31" s="65" t="s">
        <v>96</v>
      </c>
      <c r="F31" s="21">
        <v>0.5532291666666667</v>
      </c>
      <c r="G31" s="18">
        <f>IF(F31&gt;H$26,F31-H$26,F31+24-H$26)</f>
        <v>0.08447916666666666</v>
      </c>
      <c r="H31" s="19">
        <f>HOUR(G31)*60*60+MINUTE(G31)*60+SECOND(G31)</f>
        <v>7299</v>
      </c>
      <c r="I31" s="81">
        <v>0.988</v>
      </c>
      <c r="J31" s="19">
        <f>H31*I31</f>
        <v>7211.412</v>
      </c>
      <c r="K31" s="20">
        <f t="shared" si="14"/>
        <v>3</v>
      </c>
      <c r="L31" s="20">
        <f t="shared" si="14"/>
        <v>3</v>
      </c>
      <c r="M31" s="19">
        <f>H31*I31</f>
        <v>7211.412</v>
      </c>
      <c r="N31" s="20">
        <f t="shared" si="15"/>
        <v>3</v>
      </c>
      <c r="O31" s="20">
        <f t="shared" si="15"/>
        <v>3</v>
      </c>
      <c r="P31" s="34">
        <f t="shared" si="16"/>
        <v>3</v>
      </c>
    </row>
    <row r="32" spans="1:16" ht="12.75" customHeight="1">
      <c r="A32" s="7"/>
      <c r="B32" s="68">
        <v>1987</v>
      </c>
      <c r="C32" s="66" t="s">
        <v>93</v>
      </c>
      <c r="D32" s="65" t="s">
        <v>23</v>
      </c>
      <c r="E32" s="66" t="s">
        <v>94</v>
      </c>
      <c r="F32" s="21">
        <v>0.5526273148148148</v>
      </c>
      <c r="G32" s="18">
        <f>IF(F32&gt;H$26,F32-H$26,F32+24-H$26)</f>
        <v>0.08387731481481475</v>
      </c>
      <c r="H32" s="19">
        <f>HOUR(G32)*60*60+MINUTE(G32)*60+SECOND(G32)</f>
        <v>7247</v>
      </c>
      <c r="I32" s="79">
        <v>1.001</v>
      </c>
      <c r="J32" s="19">
        <f>H32*I32</f>
        <v>7254.246999999999</v>
      </c>
      <c r="K32" s="20">
        <f t="shared" si="14"/>
        <v>4</v>
      </c>
      <c r="L32" s="20">
        <f t="shared" si="14"/>
        <v>4</v>
      </c>
      <c r="M32" s="19">
        <f>H32*I32</f>
        <v>7254.246999999999</v>
      </c>
      <c r="N32" s="20">
        <f t="shared" si="15"/>
        <v>4</v>
      </c>
      <c r="O32" s="20">
        <f t="shared" si="15"/>
        <v>4</v>
      </c>
      <c r="P32" s="34">
        <f t="shared" si="16"/>
        <v>4</v>
      </c>
    </row>
    <row r="33" spans="1:16" ht="12.75" customHeight="1">
      <c r="A33" s="7"/>
      <c r="B33" s="65">
        <v>1221</v>
      </c>
      <c r="C33" s="59" t="s">
        <v>99</v>
      </c>
      <c r="D33" s="65" t="s">
        <v>100</v>
      </c>
      <c r="E33" s="58" t="s">
        <v>101</v>
      </c>
      <c r="F33" s="21">
        <v>0.5569907407407407</v>
      </c>
      <c r="G33" s="18">
        <f>IF(F33&gt;H$26,F33-H$26,F33+24-H$26)</f>
        <v>0.08824074074074073</v>
      </c>
      <c r="H33" s="19">
        <f>HOUR(G33)*60*60+MINUTE(G33)*60+SECOND(G33)</f>
        <v>7624</v>
      </c>
      <c r="I33" s="81">
        <v>0.985</v>
      </c>
      <c r="J33" s="19">
        <f>H33*I33</f>
        <v>7509.64</v>
      </c>
      <c r="K33" s="20">
        <f t="shared" si="14"/>
        <v>5</v>
      </c>
      <c r="L33" s="20">
        <f t="shared" si="14"/>
        <v>5</v>
      </c>
      <c r="M33" s="19">
        <f>H33*I33</f>
        <v>7509.64</v>
      </c>
      <c r="N33" s="20">
        <f t="shared" si="15"/>
        <v>5</v>
      </c>
      <c r="O33" s="20">
        <f t="shared" si="15"/>
        <v>5</v>
      </c>
      <c r="P33" s="34">
        <f t="shared" si="16"/>
        <v>5</v>
      </c>
    </row>
    <row r="34" spans="1:16" ht="12.75" customHeight="1">
      <c r="A34" s="7"/>
      <c r="B34" s="65">
        <v>481</v>
      </c>
      <c r="C34" s="59" t="s">
        <v>88</v>
      </c>
      <c r="D34" s="65" t="s">
        <v>89</v>
      </c>
      <c r="E34" s="58" t="s">
        <v>90</v>
      </c>
      <c r="F34" s="21" t="s">
        <v>119</v>
      </c>
      <c r="G34" s="18"/>
      <c r="H34" s="19"/>
      <c r="I34" s="81">
        <v>1.017</v>
      </c>
      <c r="J34" s="19" t="s">
        <v>119</v>
      </c>
      <c r="K34" s="20"/>
      <c r="L34" s="20">
        <v>8</v>
      </c>
      <c r="M34" s="19" t="s">
        <v>119</v>
      </c>
      <c r="N34" s="20"/>
      <c r="O34" s="20">
        <v>8</v>
      </c>
      <c r="P34" s="34">
        <f t="shared" si="16"/>
        <v>8</v>
      </c>
    </row>
    <row r="35" spans="1:16" ht="12.75" customHeight="1">
      <c r="A35" s="7"/>
      <c r="B35" s="65">
        <v>582</v>
      </c>
      <c r="C35" s="59" t="s">
        <v>46</v>
      </c>
      <c r="D35" s="65" t="s">
        <v>47</v>
      </c>
      <c r="E35" s="58" t="s">
        <v>98</v>
      </c>
      <c r="F35" s="21" t="s">
        <v>119</v>
      </c>
      <c r="G35" s="18"/>
      <c r="H35" s="19"/>
      <c r="I35" s="81">
        <v>0.986</v>
      </c>
      <c r="J35" s="19" t="s">
        <v>119</v>
      </c>
      <c r="K35" s="20"/>
      <c r="L35" s="20">
        <v>8</v>
      </c>
      <c r="M35" s="19" t="s">
        <v>119</v>
      </c>
      <c r="N35" s="20"/>
      <c r="O35" s="20">
        <v>8</v>
      </c>
      <c r="P35" s="34">
        <f t="shared" si="16"/>
        <v>8</v>
      </c>
    </row>
    <row r="36" spans="1:16" ht="13.5" customHeight="1">
      <c r="A36" s="3" t="s">
        <v>29</v>
      </c>
      <c r="B36" s="30"/>
      <c r="C36" s="30"/>
      <c r="D36" s="30"/>
      <c r="E36" s="5"/>
      <c r="F36" s="5"/>
      <c r="G36" s="9" t="s">
        <v>0</v>
      </c>
      <c r="H36" s="2">
        <v>0.46527777777777773</v>
      </c>
      <c r="I36" s="10"/>
      <c r="J36" s="11"/>
      <c r="K36" s="12"/>
      <c r="L36" s="5"/>
      <c r="M36" s="12"/>
      <c r="N36" s="12"/>
      <c r="O36" s="5"/>
      <c r="P36" s="31"/>
    </row>
    <row r="37" spans="1:16" ht="12" customHeight="1">
      <c r="A37" s="7"/>
      <c r="B37" s="27" t="s">
        <v>1</v>
      </c>
      <c r="C37" s="84" t="s">
        <v>2</v>
      </c>
      <c r="D37" s="86" t="s">
        <v>3</v>
      </c>
      <c r="E37" s="86" t="s">
        <v>4</v>
      </c>
      <c r="F37" s="13" t="s">
        <v>5</v>
      </c>
      <c r="G37" s="54" t="s">
        <v>6</v>
      </c>
      <c r="H37" s="55"/>
      <c r="I37" s="88" t="s">
        <v>7</v>
      </c>
      <c r="J37" s="51" t="s">
        <v>8</v>
      </c>
      <c r="K37" s="52"/>
      <c r="L37" s="53"/>
      <c r="M37" s="51" t="s">
        <v>9</v>
      </c>
      <c r="N37" s="52"/>
      <c r="O37" s="53"/>
      <c r="P37" s="32" t="s">
        <v>25</v>
      </c>
    </row>
    <row r="38" spans="1:16" ht="12" customHeight="1">
      <c r="A38" s="7"/>
      <c r="B38" s="28" t="s">
        <v>10</v>
      </c>
      <c r="C38" s="85"/>
      <c r="D38" s="87"/>
      <c r="E38" s="87"/>
      <c r="F38" s="46" t="s">
        <v>11</v>
      </c>
      <c r="G38" s="14" t="s">
        <v>11</v>
      </c>
      <c r="H38" s="15" t="s">
        <v>12</v>
      </c>
      <c r="I38" s="89"/>
      <c r="J38" s="16" t="s">
        <v>13</v>
      </c>
      <c r="K38" s="16" t="s">
        <v>14</v>
      </c>
      <c r="L38" s="17" t="s">
        <v>15</v>
      </c>
      <c r="M38" s="16" t="s">
        <v>13</v>
      </c>
      <c r="N38" s="16" t="s">
        <v>14</v>
      </c>
      <c r="O38" s="17" t="s">
        <v>15</v>
      </c>
      <c r="P38" s="33" t="s">
        <v>16</v>
      </c>
    </row>
    <row r="39" spans="1:16" ht="12.75" customHeight="1">
      <c r="A39" s="7"/>
      <c r="B39" s="66">
        <v>351</v>
      </c>
      <c r="C39" s="66" t="s">
        <v>111</v>
      </c>
      <c r="D39" s="65" t="s">
        <v>18</v>
      </c>
      <c r="E39" s="65" t="s">
        <v>112</v>
      </c>
      <c r="F39" s="21">
        <v>0.5558796296296297</v>
      </c>
      <c r="G39" s="18">
        <f>IF(F39&gt;H$36,F39-H$36,F39+24-H$36)</f>
        <v>0.09060185185185193</v>
      </c>
      <c r="H39" s="19">
        <f>HOUR(G39)*60*60+MINUTE(G39)*60+SECOND(G39)</f>
        <v>7828</v>
      </c>
      <c r="I39" s="82">
        <v>0.904</v>
      </c>
      <c r="J39" s="19">
        <f>H39*I39</f>
        <v>7076.512000000001</v>
      </c>
      <c r="K39" s="20">
        <f aca="true" t="shared" si="17" ref="K39:L43">RANK(J39,J$39:J$44,1)</f>
        <v>1</v>
      </c>
      <c r="L39" s="20">
        <f t="shared" si="17"/>
        <v>1</v>
      </c>
      <c r="M39" s="19">
        <f>H39*I39</f>
        <v>7076.512000000001</v>
      </c>
      <c r="N39" s="20">
        <f aca="true" t="shared" si="18" ref="N39:O43">RANK(M39,M$39:M$44,1)</f>
        <v>1</v>
      </c>
      <c r="O39" s="20">
        <f t="shared" si="18"/>
        <v>1</v>
      </c>
      <c r="P39" s="34">
        <f aca="true" t="shared" si="19" ref="P39:P44">O39*1</f>
        <v>1</v>
      </c>
    </row>
    <row r="40" spans="1:16" ht="12.75" customHeight="1">
      <c r="A40" s="7"/>
      <c r="B40" s="66">
        <v>773</v>
      </c>
      <c r="C40" s="58" t="s">
        <v>102</v>
      </c>
      <c r="D40" s="65" t="s">
        <v>103</v>
      </c>
      <c r="E40" s="58" t="s">
        <v>104</v>
      </c>
      <c r="F40" s="21">
        <v>0.5510763888888889</v>
      </c>
      <c r="G40" s="18">
        <f>IF(F40&gt;H$36,F40-H$36,F40+24-H$36)</f>
        <v>0.08579861111111114</v>
      </c>
      <c r="H40" s="19">
        <f>HOUR(G40)*60*60+MINUTE(G40)*60+SECOND(G40)</f>
        <v>7413</v>
      </c>
      <c r="I40" s="80">
        <v>0.972</v>
      </c>
      <c r="J40" s="19">
        <f>H40*I40</f>
        <v>7205.436</v>
      </c>
      <c r="K40" s="20">
        <f t="shared" si="17"/>
        <v>2</v>
      </c>
      <c r="L40" s="20">
        <f t="shared" si="17"/>
        <v>2</v>
      </c>
      <c r="M40" s="19">
        <f>H40*I40</f>
        <v>7205.436</v>
      </c>
      <c r="N40" s="20">
        <f t="shared" si="18"/>
        <v>2</v>
      </c>
      <c r="O40" s="20">
        <f t="shared" si="18"/>
        <v>2</v>
      </c>
      <c r="P40" s="34">
        <f t="shared" si="19"/>
        <v>2</v>
      </c>
    </row>
    <row r="41" spans="1:16" ht="12.75" customHeight="1">
      <c r="A41" s="7"/>
      <c r="B41" s="66">
        <v>348</v>
      </c>
      <c r="C41" s="59" t="s">
        <v>50</v>
      </c>
      <c r="D41" s="65" t="s">
        <v>51</v>
      </c>
      <c r="E41" s="58" t="s">
        <v>107</v>
      </c>
      <c r="F41" s="21">
        <v>0.555138888888889</v>
      </c>
      <c r="G41" s="18">
        <f>IF(F41&gt;H$36,F41-H$36,F41+24-H$36)</f>
        <v>0.08986111111111122</v>
      </c>
      <c r="H41" s="19">
        <f>HOUR(G41)*60*60+MINUTE(G41)*60+SECOND(G41)</f>
        <v>7764</v>
      </c>
      <c r="I41" s="80">
        <v>0.957</v>
      </c>
      <c r="J41" s="19">
        <f>H41*I41</f>
        <v>7430.148</v>
      </c>
      <c r="K41" s="20">
        <f t="shared" si="17"/>
        <v>3</v>
      </c>
      <c r="L41" s="20">
        <f t="shared" si="17"/>
        <v>3</v>
      </c>
      <c r="M41" s="19">
        <f>H41*I41</f>
        <v>7430.148</v>
      </c>
      <c r="N41" s="20">
        <f t="shared" si="18"/>
        <v>3</v>
      </c>
      <c r="O41" s="20">
        <f t="shared" si="18"/>
        <v>3</v>
      </c>
      <c r="P41" s="34">
        <f t="shared" si="19"/>
        <v>3</v>
      </c>
    </row>
    <row r="42" spans="1:16" ht="12.75" customHeight="1">
      <c r="A42" s="7"/>
      <c r="B42" s="66">
        <v>4044</v>
      </c>
      <c r="C42" s="59" t="s">
        <v>48</v>
      </c>
      <c r="D42" s="65" t="s">
        <v>49</v>
      </c>
      <c r="E42" s="58" t="s">
        <v>115</v>
      </c>
      <c r="F42" s="21">
        <v>0.5700347222222223</v>
      </c>
      <c r="G42" s="18">
        <f>IF(F42&gt;H$36,F42-H$36,F42+24-H$36)</f>
        <v>0.10475694444444456</v>
      </c>
      <c r="H42" s="19">
        <f>HOUR(G42)*60*60+MINUTE(G42)*60+SECOND(G42)</f>
        <v>9051</v>
      </c>
      <c r="I42" s="80">
        <v>0.868</v>
      </c>
      <c r="J42" s="19">
        <f>H42*I42</f>
        <v>7856.268</v>
      </c>
      <c r="K42" s="20">
        <f t="shared" si="17"/>
        <v>4</v>
      </c>
      <c r="L42" s="20">
        <f t="shared" si="17"/>
        <v>4</v>
      </c>
      <c r="M42" s="19">
        <f>H42*I42</f>
        <v>7856.268</v>
      </c>
      <c r="N42" s="20">
        <f t="shared" si="18"/>
        <v>4</v>
      </c>
      <c r="O42" s="20">
        <f t="shared" si="18"/>
        <v>4</v>
      </c>
      <c r="P42" s="34">
        <f t="shared" si="19"/>
        <v>4</v>
      </c>
    </row>
    <row r="43" spans="1:16" ht="12.75" customHeight="1">
      <c r="A43" s="7"/>
      <c r="B43" s="65">
        <v>25005</v>
      </c>
      <c r="C43" s="58" t="s">
        <v>114</v>
      </c>
      <c r="D43" s="65" t="s">
        <v>105</v>
      </c>
      <c r="E43" s="58" t="s">
        <v>106</v>
      </c>
      <c r="F43" s="21">
        <v>0.5696875</v>
      </c>
      <c r="G43" s="18">
        <f>IF(F43&gt;H$36,F43-H$36,F43+24-H$36)</f>
        <v>0.10440972222222228</v>
      </c>
      <c r="H43" s="19">
        <f>HOUR(G43)*60*60+MINUTE(G43)*60+SECOND(G43)</f>
        <v>9021</v>
      </c>
      <c r="I43" s="75">
        <v>0.958</v>
      </c>
      <c r="J43" s="19">
        <f>H43*I43</f>
        <v>8642.118</v>
      </c>
      <c r="K43" s="20">
        <f t="shared" si="17"/>
        <v>5</v>
      </c>
      <c r="L43" s="20">
        <f t="shared" si="17"/>
        <v>5</v>
      </c>
      <c r="M43" s="19">
        <f>H43*I43</f>
        <v>8642.118</v>
      </c>
      <c r="N43" s="20">
        <f t="shared" si="18"/>
        <v>5</v>
      </c>
      <c r="O43" s="20">
        <f t="shared" si="18"/>
        <v>5</v>
      </c>
      <c r="P43" s="34">
        <f t="shared" si="19"/>
        <v>5</v>
      </c>
    </row>
    <row r="44" spans="1:16" ht="12.75" customHeight="1">
      <c r="A44" s="7"/>
      <c r="B44" s="66">
        <v>2777</v>
      </c>
      <c r="C44" s="65" t="s">
        <v>108</v>
      </c>
      <c r="D44" s="65" t="s">
        <v>109</v>
      </c>
      <c r="E44" s="65" t="s">
        <v>110</v>
      </c>
      <c r="F44" s="21" t="s">
        <v>116</v>
      </c>
      <c r="G44" s="18"/>
      <c r="H44" s="19"/>
      <c r="I44" s="80">
        <v>0.949</v>
      </c>
      <c r="J44" s="19" t="s">
        <v>116</v>
      </c>
      <c r="K44" s="20"/>
      <c r="L44" s="20">
        <v>7</v>
      </c>
      <c r="M44" s="19" t="s">
        <v>116</v>
      </c>
      <c r="N44" s="20"/>
      <c r="O44" s="20">
        <v>7</v>
      </c>
      <c r="P44" s="34">
        <f t="shared" si="19"/>
        <v>7</v>
      </c>
    </row>
    <row r="45" spans="1:16" ht="13.5" customHeight="1">
      <c r="A45" s="3" t="s">
        <v>35</v>
      </c>
      <c r="B45" s="30"/>
      <c r="C45" s="30"/>
      <c r="D45" s="30"/>
      <c r="E45" s="5"/>
      <c r="F45" s="5"/>
      <c r="G45" s="9" t="s">
        <v>0</v>
      </c>
      <c r="H45" s="2">
        <v>0.46527777777777773</v>
      </c>
      <c r="I45" s="10"/>
      <c r="J45" s="11"/>
      <c r="K45" s="12"/>
      <c r="L45" s="5"/>
      <c r="M45" s="12"/>
      <c r="N45" s="12"/>
      <c r="O45" s="5"/>
      <c r="P45" s="31"/>
    </row>
    <row r="46" spans="1:16" ht="12" customHeight="1">
      <c r="A46" s="7"/>
      <c r="B46" s="27" t="s">
        <v>1</v>
      </c>
      <c r="C46" s="84" t="s">
        <v>2</v>
      </c>
      <c r="D46" s="86" t="s">
        <v>3</v>
      </c>
      <c r="E46" s="86" t="s">
        <v>4</v>
      </c>
      <c r="F46" s="13" t="s">
        <v>5</v>
      </c>
      <c r="G46" s="54" t="s">
        <v>6</v>
      </c>
      <c r="H46" s="55"/>
      <c r="I46" s="88" t="s">
        <v>24</v>
      </c>
      <c r="J46" s="51" t="s">
        <v>8</v>
      </c>
      <c r="K46" s="52"/>
      <c r="L46" s="53"/>
      <c r="M46" s="51" t="s">
        <v>9</v>
      </c>
      <c r="N46" s="52"/>
      <c r="O46" s="53"/>
      <c r="P46" s="32" t="s">
        <v>25</v>
      </c>
    </row>
    <row r="47" spans="1:16" ht="12" customHeight="1">
      <c r="A47" s="7"/>
      <c r="B47" s="28" t="s">
        <v>10</v>
      </c>
      <c r="C47" s="85"/>
      <c r="D47" s="87"/>
      <c r="E47" s="87"/>
      <c r="F47" s="46" t="s">
        <v>11</v>
      </c>
      <c r="G47" s="14" t="s">
        <v>11</v>
      </c>
      <c r="H47" s="15" t="s">
        <v>12</v>
      </c>
      <c r="I47" s="89"/>
      <c r="J47" s="16" t="s">
        <v>13</v>
      </c>
      <c r="K47" s="16" t="s">
        <v>14</v>
      </c>
      <c r="L47" s="17" t="s">
        <v>15</v>
      </c>
      <c r="M47" s="16" t="s">
        <v>13</v>
      </c>
      <c r="N47" s="16" t="s">
        <v>14</v>
      </c>
      <c r="O47" s="17" t="s">
        <v>15</v>
      </c>
      <c r="P47" s="33" t="s">
        <v>16</v>
      </c>
    </row>
    <row r="48" spans="1:16" ht="12" customHeight="1">
      <c r="A48" s="7"/>
      <c r="B48" s="67">
        <v>418</v>
      </c>
      <c r="C48" s="66" t="s">
        <v>55</v>
      </c>
      <c r="D48" s="65" t="s">
        <v>56</v>
      </c>
      <c r="E48" s="58" t="s">
        <v>57</v>
      </c>
      <c r="F48" s="21">
        <v>0.5692824074074074</v>
      </c>
      <c r="G48" s="18">
        <f>IF(F48&gt;H$45,F48-H$45,F48+24-H$45)</f>
        <v>0.1040046296296297</v>
      </c>
      <c r="H48" s="19">
        <f>HOUR(G48)*60*60+MINUTE(G48)*60+SECOND(G48)</f>
        <v>8986</v>
      </c>
      <c r="I48" s="63">
        <v>0.961</v>
      </c>
      <c r="J48" s="19">
        <f>H48*I48</f>
        <v>8635.546</v>
      </c>
      <c r="K48" s="20">
        <f>RANK(J48,J$48:J$49,1)</f>
        <v>1</v>
      </c>
      <c r="L48" s="20">
        <f>RANK(K48,K$48:K$49,1)</f>
        <v>1</v>
      </c>
      <c r="M48" s="19">
        <f>H48*I48</f>
        <v>8635.546</v>
      </c>
      <c r="N48" s="20">
        <f>RANK(M48,M$48:M$49,1)</f>
        <v>1</v>
      </c>
      <c r="O48" s="20">
        <f>RANK(N48,N$48:N$49,1)</f>
        <v>1</v>
      </c>
      <c r="P48" s="34">
        <f>O48*1</f>
        <v>1</v>
      </c>
    </row>
    <row r="49" spans="1:16" ht="12.75" customHeight="1">
      <c r="A49" s="7"/>
      <c r="B49" s="83">
        <v>1031</v>
      </c>
      <c r="C49" s="62" t="s">
        <v>52</v>
      </c>
      <c r="D49" s="62" t="s">
        <v>43</v>
      </c>
      <c r="E49" s="58" t="s">
        <v>113</v>
      </c>
      <c r="F49" s="21" t="s">
        <v>117</v>
      </c>
      <c r="G49" s="18" t="s">
        <v>118</v>
      </c>
      <c r="H49" s="19" t="s">
        <v>118</v>
      </c>
      <c r="I49" s="63">
        <v>0.992</v>
      </c>
      <c r="J49" s="19" t="s">
        <v>117</v>
      </c>
      <c r="K49" s="20" t="s">
        <v>118</v>
      </c>
      <c r="L49" s="20">
        <v>3</v>
      </c>
      <c r="M49" s="19" t="s">
        <v>117</v>
      </c>
      <c r="N49" s="20" t="s">
        <v>118</v>
      </c>
      <c r="O49" s="20">
        <v>3</v>
      </c>
      <c r="P49" s="34">
        <f>O49*1</f>
        <v>3</v>
      </c>
    </row>
    <row r="50" spans="1:17" s="6" customFormat="1" ht="12.75" customHeight="1">
      <c r="A50" s="39"/>
      <c r="B50" s="60" t="s">
        <v>36</v>
      </c>
      <c r="C50" s="61"/>
      <c r="D50" s="61"/>
      <c r="E50" s="4"/>
      <c r="F50" s="40"/>
      <c r="G50" s="41"/>
      <c r="H50" s="42"/>
      <c r="I50" s="43"/>
      <c r="J50" s="45"/>
      <c r="K50" s="43"/>
      <c r="L50" s="44"/>
      <c r="M50" s="29" t="s">
        <v>22</v>
      </c>
      <c r="N50" s="43"/>
      <c r="O50" s="44"/>
      <c r="P50" s="29"/>
      <c r="Q50" s="50"/>
    </row>
    <row r="51" spans="5:13" ht="12.75">
      <c r="E51" s="49" t="s">
        <v>34</v>
      </c>
      <c r="M51" s="44" t="s">
        <v>120</v>
      </c>
    </row>
    <row r="52" spans="1:16" ht="12.75">
      <c r="A52" s="7"/>
      <c r="C52" s="30"/>
      <c r="D52" s="30"/>
      <c r="F52" s="22"/>
      <c r="G52" s="23"/>
      <c r="H52" s="24"/>
      <c r="I52" s="38"/>
      <c r="J52" s="24"/>
      <c r="K52" s="25"/>
      <c r="L52" s="25"/>
      <c r="M52" s="29"/>
      <c r="N52" s="25"/>
      <c r="O52" s="25"/>
      <c r="P52" s="37"/>
    </row>
    <row r="53" spans="1:16" ht="12.75">
      <c r="A53" s="7"/>
      <c r="B53" s="30"/>
      <c r="C53" s="30"/>
      <c r="D53" s="30"/>
      <c r="E53" s="30"/>
      <c r="F53" s="22"/>
      <c r="G53" s="23"/>
      <c r="H53" s="24"/>
      <c r="I53" s="38"/>
      <c r="J53" s="24"/>
      <c r="K53" s="25"/>
      <c r="L53" s="25"/>
      <c r="M53" s="44"/>
      <c r="N53" s="25"/>
      <c r="O53" s="25"/>
      <c r="P53" s="37"/>
    </row>
  </sheetData>
  <sheetProtection/>
  <mergeCells count="20">
    <mergeCell ref="I4:I5"/>
    <mergeCell ref="C4:C5"/>
    <mergeCell ref="D4:D5"/>
    <mergeCell ref="E4:E5"/>
    <mergeCell ref="C46:C47"/>
    <mergeCell ref="D46:D47"/>
    <mergeCell ref="E46:E47"/>
    <mergeCell ref="I46:I47"/>
    <mergeCell ref="E37:E38"/>
    <mergeCell ref="I37:I38"/>
    <mergeCell ref="I27:I28"/>
    <mergeCell ref="C27:C28"/>
    <mergeCell ref="D27:D28"/>
    <mergeCell ref="E27:E28"/>
    <mergeCell ref="C37:C38"/>
    <mergeCell ref="D37:D38"/>
    <mergeCell ref="C14:C15"/>
    <mergeCell ref="D14:D15"/>
    <mergeCell ref="E14:E15"/>
    <mergeCell ref="I14:I15"/>
  </mergeCells>
  <printOptions/>
  <pageMargins left="0.15748031496062992" right="0" top="0.1968503937007874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</dc:creator>
  <cp:keywords/>
  <dc:description/>
  <cp:lastModifiedBy>mine</cp:lastModifiedBy>
  <cp:lastPrinted>2014-10-17T13:45:27Z</cp:lastPrinted>
  <dcterms:created xsi:type="dcterms:W3CDTF">2000-09-21T17:28:16Z</dcterms:created>
  <dcterms:modified xsi:type="dcterms:W3CDTF">2014-10-18T12:48:00Z</dcterms:modified>
  <cp:category/>
  <cp:version/>
  <cp:contentType/>
  <cp:contentStatus/>
</cp:coreProperties>
</file>