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210" windowHeight="11070" tabRatio="623" activeTab="0"/>
  </bookViews>
  <sheets>
    <sheet name="Yarış " sheetId="1" r:id="rId1"/>
  </sheets>
  <definedNames/>
  <calcPr fullCalcOnLoad="1"/>
</workbook>
</file>

<file path=xl/sharedStrings.xml><?xml version="1.0" encoding="utf-8"?>
<sst xmlns="http://schemas.openxmlformats.org/spreadsheetml/2006/main" count="91" uniqueCount="62">
  <si>
    <t>Finiş</t>
  </si>
  <si>
    <t>Geçen</t>
  </si>
  <si>
    <t>TCC</t>
  </si>
  <si>
    <t>GEÇİCİ SONUÇ</t>
  </si>
  <si>
    <t>SONUÇ</t>
  </si>
  <si>
    <t>Saati</t>
  </si>
  <si>
    <t>Süre</t>
  </si>
  <si>
    <t>Düz. Süre</t>
  </si>
  <si>
    <t>Sıra</t>
  </si>
  <si>
    <t>Puan</t>
  </si>
  <si>
    <t>Start Saati :</t>
  </si>
  <si>
    <t>YARIŞ SEKRETERLİĞİ</t>
  </si>
  <si>
    <t xml:space="preserve">TEKNE TİPİ </t>
  </si>
  <si>
    <t>TEKNE ADI</t>
  </si>
  <si>
    <t>YELKEN</t>
  </si>
  <si>
    <t>NO</t>
  </si>
  <si>
    <t>EASY TIGER</t>
  </si>
  <si>
    <t>FARR 30</t>
  </si>
  <si>
    <t>PUANI</t>
  </si>
  <si>
    <t>DEĞERLENDİRME</t>
  </si>
  <si>
    <t>YARIŞ KURULU BAŞKANI</t>
  </si>
  <si>
    <t>ŞEF</t>
  </si>
  <si>
    <t>FIRST 40.7</t>
  </si>
  <si>
    <t>CAPRICORN</t>
  </si>
  <si>
    <t>ORION</t>
  </si>
  <si>
    <t>MAT 12</t>
  </si>
  <si>
    <t>FIRST 35</t>
  </si>
  <si>
    <r>
      <t>*</t>
    </r>
    <r>
      <rPr>
        <sz val="9"/>
        <rFont val="Arial Tur"/>
        <family val="2"/>
      </rPr>
      <t xml:space="preserve"> </t>
    </r>
    <r>
      <rPr>
        <sz val="8"/>
        <rFont val="Arial Tur"/>
        <family val="2"/>
      </rPr>
      <t xml:space="preserve"> SPINNAKER' SİZ TCC KULLANAN</t>
    </r>
    <r>
      <rPr>
        <b/>
        <sz val="8"/>
        <rFont val="Arial Tur"/>
        <family val="2"/>
      </rPr>
      <t xml:space="preserve"> </t>
    </r>
    <r>
      <rPr>
        <sz val="8"/>
        <rFont val="Arial Tur"/>
        <family val="2"/>
      </rPr>
      <t>YATLAR</t>
    </r>
  </si>
  <si>
    <t>IRC A (SARI) (TCC 1,050 ve üzeri)</t>
  </si>
  <si>
    <t>TEAM SPIRIT</t>
  </si>
  <si>
    <t>SWE. YACHTS 50</t>
  </si>
  <si>
    <t>WRACEBOATS</t>
  </si>
  <si>
    <t>GP 26</t>
  </si>
  <si>
    <t>YAPI ARTI-MOBYDICK</t>
  </si>
  <si>
    <t>MATRAK</t>
  </si>
  <si>
    <t>MAT 1010</t>
  </si>
  <si>
    <t>FIRST 45</t>
  </si>
  <si>
    <t>GBR186N</t>
  </si>
  <si>
    <t>KEYFİM 3 BUÇUK-CEVA LOGISTICS</t>
  </si>
  <si>
    <t>ATILGAN</t>
  </si>
  <si>
    <t>FIRST 36.7</t>
  </si>
  <si>
    <t>TEAM ULUÇ</t>
  </si>
  <si>
    <t>PLATU 25</t>
  </si>
  <si>
    <t>15 NİSAN 2012</t>
  </si>
  <si>
    <t>IRC B (YEŞİL) - [TCC 1,049 ve altı]</t>
  </si>
  <si>
    <t>DenizBank - TAYK /MDK -DUO I YAT YARIŞI</t>
  </si>
  <si>
    <t>PAPILI</t>
  </si>
  <si>
    <t>POGO 8.50</t>
  </si>
  <si>
    <t>DENİZ ILMAZER - ERDEM DENİZ</t>
  </si>
  <si>
    <t>SORUMLU KİŞİi - EKİP</t>
  </si>
  <si>
    <t>VEDAT ÇALIK - ONUR TOK</t>
  </si>
  <si>
    <t>MERT ERAYAN - ORKUN ERTUĞ</t>
  </si>
  <si>
    <t>LEVENT ÖZGEN - YİĞİT EROĞLU</t>
  </si>
  <si>
    <t>EMİN ALİ SİPAHİ - ALP BERKER</t>
  </si>
  <si>
    <t>MURAD KULAKSIZOĞLU - İLTER AHMET YILMAZLI</t>
  </si>
  <si>
    <t>KERİM GÜRÇAY - ORHAN ÖZDAŞ</t>
  </si>
  <si>
    <t>ERDOĞAN SOYSAL - ŞENOL AYDOĞDU</t>
  </si>
  <si>
    <t>HÜSEYİN ERİŞEN  - MEHMET ALİ HAKAN SOLMAZ</t>
  </si>
  <si>
    <t>CANER DİKİCİ - GÜRAY ZÜNBÜL</t>
  </si>
  <si>
    <t>HALUK SUNTAY - İRFAN GEZİCİ</t>
  </si>
  <si>
    <t>SELİM YAZICI - YİĞİT ERKUT</t>
  </si>
  <si>
    <t>15 NİSAN 2012, Saat: 13:50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</si>
</sst>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h:mm"/>
    <numFmt numFmtId="176" formatCode="hh:mm:ss;@"/>
    <numFmt numFmtId="177" formatCode="0.000_ ;[Red]\-0.000\ "/>
    <numFmt numFmtId="178" formatCode="#,##0.00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6">
    <font>
      <sz val="10"/>
      <name val="Arial"/>
      <family val="0"/>
    </font>
    <font>
      <b/>
      <sz val="12"/>
      <name val="Arial Tur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b/>
      <sz val="14"/>
      <name val="Arial Tur"/>
      <family val="2"/>
    </font>
    <font>
      <sz val="12"/>
      <name val="Arial Tur"/>
      <family val="2"/>
    </font>
    <font>
      <b/>
      <sz val="11"/>
      <name val="Arial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b/>
      <sz val="8"/>
      <name val="Arial Tur"/>
      <family val="2"/>
    </font>
    <font>
      <b/>
      <sz val="13"/>
      <name val="Arial Tur"/>
      <family val="0"/>
    </font>
    <font>
      <b/>
      <sz val="12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21" fontId="5" fillId="0" borderId="1" xfId="0" applyNumberFormat="1" applyFont="1" applyBorder="1" applyAlignment="1" applyProtection="1">
      <alignment horizontal="center"/>
      <protection locked="0"/>
    </xf>
    <xf numFmtId="21" fontId="5" fillId="0" borderId="1" xfId="0" applyNumberFormat="1" applyFont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 locked="0"/>
    </xf>
    <xf numFmtId="173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  <protection locked="0"/>
    </xf>
    <xf numFmtId="172" fontId="9" fillId="0" borderId="2" xfId="0" applyNumberFormat="1" applyFont="1" applyBorder="1" applyAlignment="1">
      <alignment horizontal="center"/>
    </xf>
    <xf numFmtId="172" fontId="9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center"/>
    </xf>
    <xf numFmtId="175" fontId="9" fillId="0" borderId="0" xfId="0" applyNumberFormat="1" applyFont="1" applyBorder="1" applyAlignment="1">
      <alignment horizontal="left" vertical="center"/>
    </xf>
    <xf numFmtId="172" fontId="10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176" fontId="5" fillId="0" borderId="2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Alignment="1">
      <alignment horizontal="center"/>
    </xf>
    <xf numFmtId="21" fontId="5" fillId="0" borderId="0" xfId="0" applyNumberFormat="1" applyFont="1" applyBorder="1" applyAlignment="1" applyProtection="1">
      <alignment horizontal="center"/>
      <protection locked="0"/>
    </xf>
    <xf numFmtId="21" fontId="5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>
      <alignment horizontal="center"/>
    </xf>
    <xf numFmtId="175" fontId="9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1" fillId="0" borderId="1" xfId="0" applyFont="1" applyBorder="1" applyAlignment="1">
      <alignment/>
    </xf>
    <xf numFmtId="49" fontId="10" fillId="0" borderId="0" xfId="0" applyNumberFormat="1" applyFont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174" fontId="12" fillId="0" borderId="0" xfId="0" applyNumberFormat="1" applyFont="1" applyFill="1" applyBorder="1" applyAlignment="1" applyProtection="1">
      <alignment horizontal="center"/>
      <protection locked="0"/>
    </xf>
    <xf numFmtId="172" fontId="9" fillId="0" borderId="2" xfId="0" applyNumberFormat="1" applyFont="1" applyFill="1" applyBorder="1" applyAlignment="1">
      <alignment horizontal="center"/>
    </xf>
    <xf numFmtId="172" fontId="9" fillId="0" borderId="3" xfId="0" applyNumberFormat="1" applyFont="1" applyFill="1" applyBorder="1" applyAlignment="1">
      <alignment horizontal="center"/>
    </xf>
    <xf numFmtId="172" fontId="12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 horizontal="center"/>
      <protection locked="0"/>
    </xf>
    <xf numFmtId="174" fontId="4" fillId="2" borderId="1" xfId="0" applyNumberFormat="1" applyFont="1" applyFill="1" applyBorder="1" applyAlignment="1" applyProtection="1">
      <alignment horizontal="center"/>
      <protection locked="0"/>
    </xf>
    <xf numFmtId="176" fontId="5" fillId="0" borderId="1" xfId="0" applyNumberFormat="1" applyFont="1" applyFill="1" applyBorder="1" applyAlignment="1" applyProtection="1">
      <alignment horizontal="center"/>
      <protection locked="0"/>
    </xf>
    <xf numFmtId="174" fontId="4" fillId="0" borderId="1" xfId="0" applyNumberFormat="1" applyFont="1" applyFill="1" applyBorder="1" applyAlignment="1" applyProtection="1">
      <alignment horizontal="center"/>
      <protection locked="0"/>
    </xf>
    <xf numFmtId="14" fontId="14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3" fontId="9" fillId="0" borderId="2" xfId="0" applyNumberFormat="1" applyFont="1" applyFill="1" applyBorder="1" applyAlignment="1">
      <alignment horizontal="center" vertical="center"/>
    </xf>
    <xf numFmtId="173" fontId="9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1" fontId="5" fillId="0" borderId="2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647700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0"/>
          <a:ext cx="1263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638175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0"/>
          <a:ext cx="1262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676275</xdr:colOff>
      <xdr:row>0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0" y="0"/>
          <a:ext cx="1265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390525</xdr:colOff>
      <xdr:row>0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0" y="0"/>
          <a:ext cx="10896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TYF / HEREKE - İZMİT YACHT YARIŞLARI
22.05.1999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0" y="0"/>
          <a:ext cx="10725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0" y="0"/>
          <a:ext cx="9858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0" y="0"/>
          <a:ext cx="9858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0" y="0"/>
          <a:ext cx="9886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647700</xdr:colOff>
      <xdr:row>0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0" y="0"/>
          <a:ext cx="1263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638175</xdr:colOff>
      <xdr:row>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0" y="0"/>
          <a:ext cx="1262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676275</xdr:colOff>
      <xdr:row>0</xdr:row>
      <xdr:rowOff>0</xdr:rowOff>
    </xdr:to>
    <xdr:sp>
      <xdr:nvSpPr>
        <xdr:cNvPr id="11" name="Text 5"/>
        <xdr:cNvSpPr txBox="1">
          <a:spLocks noChangeArrowheads="1"/>
        </xdr:cNvSpPr>
      </xdr:nvSpPr>
      <xdr:spPr>
        <a:xfrm>
          <a:off x="0" y="0"/>
          <a:ext cx="1265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390525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0" y="0"/>
          <a:ext cx="10896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TAYK /  BAŞAK SİGORTA FAHİR ÇELİKBAŞ KUPASI YACHT YARIŞLARI
01.05.1999   II. YARIŞ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0" y="0"/>
          <a:ext cx="10725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0" y="0"/>
          <a:ext cx="9858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0" y="0"/>
          <a:ext cx="9858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0" y="0"/>
          <a:ext cx="9886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647700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>
          <a:off x="0" y="0"/>
          <a:ext cx="1263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638175</xdr:colOff>
      <xdr:row>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0" y="0"/>
          <a:ext cx="1262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676275</xdr:colOff>
      <xdr:row>0</xdr:row>
      <xdr:rowOff>0</xdr:rowOff>
    </xdr:to>
    <xdr:sp>
      <xdr:nvSpPr>
        <xdr:cNvPr id="19" name="Text 5"/>
        <xdr:cNvSpPr txBox="1">
          <a:spLocks noChangeArrowheads="1"/>
        </xdr:cNvSpPr>
      </xdr:nvSpPr>
      <xdr:spPr>
        <a:xfrm>
          <a:off x="0" y="0"/>
          <a:ext cx="1265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647700</xdr:colOff>
      <xdr:row>0</xdr:row>
      <xdr:rowOff>0</xdr:rowOff>
    </xdr:to>
    <xdr:sp>
      <xdr:nvSpPr>
        <xdr:cNvPr id="20" name="Text 2"/>
        <xdr:cNvSpPr txBox="1">
          <a:spLocks noChangeArrowheads="1"/>
        </xdr:cNvSpPr>
      </xdr:nvSpPr>
      <xdr:spPr>
        <a:xfrm>
          <a:off x="0" y="0"/>
          <a:ext cx="1263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638175</xdr:colOff>
      <xdr:row>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0" y="0"/>
          <a:ext cx="1262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676275</xdr:colOff>
      <xdr:row>0</xdr:row>
      <xdr:rowOff>0</xdr:rowOff>
    </xdr:to>
    <xdr:sp>
      <xdr:nvSpPr>
        <xdr:cNvPr id="22" name="Text 5"/>
        <xdr:cNvSpPr txBox="1">
          <a:spLocks noChangeArrowheads="1"/>
        </xdr:cNvSpPr>
      </xdr:nvSpPr>
      <xdr:spPr>
        <a:xfrm>
          <a:off x="0" y="0"/>
          <a:ext cx="1265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390525</xdr:colOff>
      <xdr:row>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0" y="0"/>
          <a:ext cx="10896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TYF / HEREKE - İZMİT YACHT YARIŞLARI
22.05.1999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0" y="0"/>
          <a:ext cx="10725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0" y="0"/>
          <a:ext cx="9858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0" y="0"/>
          <a:ext cx="9858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0" y="0"/>
          <a:ext cx="9886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647700</xdr:colOff>
      <xdr:row>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0" y="0"/>
          <a:ext cx="11153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638175</xdr:colOff>
      <xdr:row>0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0" y="0"/>
          <a:ext cx="11144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676275</xdr:colOff>
      <xdr:row>0</xdr:row>
      <xdr:rowOff>0</xdr:rowOff>
    </xdr:to>
    <xdr:sp>
      <xdr:nvSpPr>
        <xdr:cNvPr id="30" name="Text 5"/>
        <xdr:cNvSpPr txBox="1">
          <a:spLocks noChangeArrowheads="1"/>
        </xdr:cNvSpPr>
      </xdr:nvSpPr>
      <xdr:spPr>
        <a:xfrm>
          <a:off x="0" y="0"/>
          <a:ext cx="11182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571500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0" y="0"/>
          <a:ext cx="960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TAYK /  BAŞAK SİGORTA FAHİR ÇELİKBAŞ KUPASI YACHT YARIŞLARI
TROFE PUAN TABLOSU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0" y="0"/>
          <a:ext cx="902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0" y="0"/>
          <a:ext cx="8582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0" y="0"/>
          <a:ext cx="8582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0" y="0"/>
          <a:ext cx="8582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6" name="Text 2"/>
        <xdr:cNvSpPr txBox="1">
          <a:spLocks noChangeArrowheads="1"/>
        </xdr:cNvSpPr>
      </xdr:nvSpPr>
      <xdr:spPr>
        <a:xfrm>
          <a:off x="0" y="0"/>
          <a:ext cx="1198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0" y="0"/>
          <a:ext cx="1198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8" name="Text 5"/>
        <xdr:cNvSpPr txBox="1">
          <a:spLocks noChangeArrowheads="1"/>
        </xdr:cNvSpPr>
      </xdr:nvSpPr>
      <xdr:spPr>
        <a:xfrm>
          <a:off x="0" y="0"/>
          <a:ext cx="1198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>
      <xdr:nvSpPr>
        <xdr:cNvPr id="39" name="TextBox 45"/>
        <xdr:cNvSpPr txBox="1">
          <a:spLocks noChangeArrowheads="1"/>
        </xdr:cNvSpPr>
      </xdr:nvSpPr>
      <xdr:spPr>
        <a:xfrm>
          <a:off x="0" y="632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C4">
      <selection activeCell="E31" sqref="E31"/>
    </sheetView>
  </sheetViews>
  <sheetFormatPr defaultColWidth="9.140625" defaultRowHeight="12.75"/>
  <cols>
    <col min="1" max="1" width="8.421875" style="10" customWidth="1"/>
    <col min="2" max="2" width="31.28125" style="45" customWidth="1"/>
    <col min="3" max="3" width="15.8515625" style="9" customWidth="1"/>
    <col min="4" max="4" width="41.00390625" style="9" customWidth="1"/>
    <col min="5" max="5" width="10.7109375" style="9" customWidth="1"/>
    <col min="6" max="7" width="10.7109375" style="10" customWidth="1"/>
    <col min="8" max="8" width="6.7109375" style="49" customWidth="1"/>
    <col min="9" max="9" width="10.7109375" style="21" customWidth="1"/>
    <col min="10" max="10" width="5.7109375" style="10" customWidth="1"/>
    <col min="11" max="11" width="5.7109375" style="22" customWidth="1"/>
    <col min="12" max="12" width="10.7109375" style="21" customWidth="1"/>
    <col min="13" max="13" width="5.7109375" style="10" customWidth="1"/>
    <col min="14" max="14" width="5.7109375" style="22" customWidth="1"/>
    <col min="15" max="15" width="13.8515625" style="6" customWidth="1"/>
    <col min="16" max="16384" width="9.140625" style="10" customWidth="1"/>
  </cols>
  <sheetData>
    <row r="1" spans="1:14" ht="16.5">
      <c r="A1" s="9"/>
      <c r="E1" s="60"/>
      <c r="F1" s="9"/>
      <c r="G1" s="9"/>
      <c r="H1" s="45"/>
      <c r="I1" s="9"/>
      <c r="J1" s="9"/>
      <c r="K1" s="9"/>
      <c r="L1" s="9"/>
      <c r="M1" s="9"/>
      <c r="N1" s="9"/>
    </row>
    <row r="2" spans="1:14" ht="15.75">
      <c r="A2" s="9"/>
      <c r="E2" s="62" t="s">
        <v>45</v>
      </c>
      <c r="F2" s="9"/>
      <c r="G2" s="9"/>
      <c r="H2" s="45"/>
      <c r="I2" s="9"/>
      <c r="J2" s="9"/>
      <c r="K2" s="9"/>
      <c r="L2" s="9"/>
      <c r="M2" s="9"/>
      <c r="N2" s="9"/>
    </row>
    <row r="3" spans="1:14" ht="27.75" customHeight="1">
      <c r="A3" s="9"/>
      <c r="E3" s="61" t="s">
        <v>43</v>
      </c>
      <c r="F3" s="9"/>
      <c r="G3" s="9"/>
      <c r="H3" s="45"/>
      <c r="I3" s="9"/>
      <c r="J3" s="9"/>
      <c r="K3" s="9"/>
      <c r="L3" s="9"/>
      <c r="M3" s="9"/>
      <c r="N3" s="9"/>
    </row>
    <row r="4" spans="1:14" ht="21.75" customHeight="1">
      <c r="A4" s="9"/>
      <c r="D4" s="39"/>
      <c r="E4" s="29"/>
      <c r="F4" s="9"/>
      <c r="G4" s="9"/>
      <c r="H4" s="45"/>
      <c r="I4" s="9"/>
      <c r="J4" s="9"/>
      <c r="K4" s="9"/>
      <c r="L4" s="9"/>
      <c r="M4" s="9"/>
      <c r="N4" s="9"/>
    </row>
    <row r="5" spans="1:15" ht="24" customHeight="1">
      <c r="A5" s="37" t="s">
        <v>28</v>
      </c>
      <c r="B5" s="50"/>
      <c r="C5" s="7"/>
      <c r="D5" s="7"/>
      <c r="E5" s="7"/>
      <c r="F5" s="17" t="s">
        <v>10</v>
      </c>
      <c r="G5" s="34">
        <v>0.4166666666666667</v>
      </c>
      <c r="H5" s="46"/>
      <c r="I5" s="15"/>
      <c r="J5" s="16"/>
      <c r="K5" s="7"/>
      <c r="L5" s="16"/>
      <c r="M5" s="16"/>
      <c r="N5" s="7"/>
      <c r="O5" s="8"/>
    </row>
    <row r="6" spans="1:15" ht="15" customHeight="1">
      <c r="A6" s="4" t="s">
        <v>14</v>
      </c>
      <c r="B6" s="67" t="s">
        <v>13</v>
      </c>
      <c r="C6" s="67" t="s">
        <v>12</v>
      </c>
      <c r="D6" s="67" t="s">
        <v>49</v>
      </c>
      <c r="E6" s="4" t="s">
        <v>0</v>
      </c>
      <c r="F6" s="5" t="s">
        <v>1</v>
      </c>
      <c r="G6" s="18" t="s">
        <v>1</v>
      </c>
      <c r="H6" s="69" t="s">
        <v>2</v>
      </c>
      <c r="I6" s="64" t="s">
        <v>3</v>
      </c>
      <c r="J6" s="65"/>
      <c r="K6" s="66"/>
      <c r="L6" s="64" t="s">
        <v>4</v>
      </c>
      <c r="M6" s="65"/>
      <c r="N6" s="66"/>
      <c r="O6" s="42" t="s">
        <v>19</v>
      </c>
    </row>
    <row r="7" spans="1:15" ht="15" customHeight="1">
      <c r="A7" s="12" t="s">
        <v>15</v>
      </c>
      <c r="B7" s="68"/>
      <c r="C7" s="71"/>
      <c r="D7" s="72"/>
      <c r="E7" s="12" t="s">
        <v>5</v>
      </c>
      <c r="F7" s="12" t="s">
        <v>6</v>
      </c>
      <c r="G7" s="19" t="s">
        <v>6</v>
      </c>
      <c r="H7" s="70"/>
      <c r="I7" s="20" t="s">
        <v>7</v>
      </c>
      <c r="J7" s="20" t="s">
        <v>8</v>
      </c>
      <c r="K7" s="24" t="s">
        <v>9</v>
      </c>
      <c r="L7" s="20" t="s">
        <v>7</v>
      </c>
      <c r="M7" s="20" t="s">
        <v>8</v>
      </c>
      <c r="N7" s="24" t="s">
        <v>9</v>
      </c>
      <c r="O7" s="43" t="s">
        <v>18</v>
      </c>
    </row>
    <row r="8" spans="1:15" ht="24.75" customHeight="1">
      <c r="A8" s="53">
        <v>1807</v>
      </c>
      <c r="B8" s="55" t="s">
        <v>24</v>
      </c>
      <c r="C8" s="54" t="s">
        <v>25</v>
      </c>
      <c r="D8" s="54" t="s">
        <v>50</v>
      </c>
      <c r="E8" s="1">
        <v>0.531724537037037</v>
      </c>
      <c r="F8" s="2">
        <f>IF(E8&gt;G$5,E8-G$5,E8+24-G$5)</f>
        <v>0.11505787037037035</v>
      </c>
      <c r="G8" s="3">
        <f>HOUR(F8)*60*60+MINUTE(F8)*60+SECOND(F8)</f>
        <v>9941</v>
      </c>
      <c r="H8" s="57">
        <v>1.134</v>
      </c>
      <c r="I8" s="3">
        <f>G8*H8</f>
        <v>11273.094</v>
      </c>
      <c r="J8" s="13">
        <f aca="true" t="shared" si="0" ref="J8:K12">RANK(I8,I$8:I$12,1)</f>
        <v>1</v>
      </c>
      <c r="K8" s="13">
        <f t="shared" si="0"/>
        <v>1</v>
      </c>
      <c r="L8" s="3">
        <f>G8*H8</f>
        <v>11273.094</v>
      </c>
      <c r="M8" s="13">
        <f aca="true" t="shared" si="1" ref="M8:N12">RANK(L8,L$8:L$12,1)</f>
        <v>1</v>
      </c>
      <c r="N8" s="13">
        <f t="shared" si="1"/>
        <v>1</v>
      </c>
      <c r="O8" s="44">
        <f>N8*1</f>
        <v>1</v>
      </c>
    </row>
    <row r="9" spans="1:15" ht="24.75" customHeight="1">
      <c r="A9" s="56">
        <v>332</v>
      </c>
      <c r="B9" s="63" t="s">
        <v>29</v>
      </c>
      <c r="C9" s="54" t="s">
        <v>17</v>
      </c>
      <c r="D9" s="54" t="s">
        <v>51</v>
      </c>
      <c r="E9" s="28">
        <v>0.5428819444444445</v>
      </c>
      <c r="F9" s="2">
        <f>IF(E9&gt;G$5,E9-G$5,E9+24-G$5)</f>
        <v>0.1262152777777778</v>
      </c>
      <c r="G9" s="3">
        <f>HOUR(F9)*60*60+MINUTE(F9)*60+SECOND(F9)</f>
        <v>10905</v>
      </c>
      <c r="H9" s="57">
        <v>1.078</v>
      </c>
      <c r="I9" s="3">
        <f>G9*H9</f>
        <v>11755.59</v>
      </c>
      <c r="J9" s="13">
        <f t="shared" si="0"/>
        <v>2</v>
      </c>
      <c r="K9" s="13">
        <f t="shared" si="0"/>
        <v>2</v>
      </c>
      <c r="L9" s="3">
        <f>G9*H9</f>
        <v>11755.59</v>
      </c>
      <c r="M9" s="13">
        <f t="shared" si="1"/>
        <v>2</v>
      </c>
      <c r="N9" s="13">
        <f t="shared" si="1"/>
        <v>2</v>
      </c>
      <c r="O9" s="44">
        <f>N9*1</f>
        <v>2</v>
      </c>
    </row>
    <row r="10" spans="1:15" ht="24.75" customHeight="1">
      <c r="A10" s="56">
        <v>796</v>
      </c>
      <c r="B10" s="63" t="s">
        <v>21</v>
      </c>
      <c r="C10" s="54" t="s">
        <v>30</v>
      </c>
      <c r="D10" s="54" t="s">
        <v>52</v>
      </c>
      <c r="E10" s="28">
        <v>0.5465046296296296</v>
      </c>
      <c r="F10" s="2">
        <f>IF(E10&gt;G$5,E10-G$5,E10+24-G$5)</f>
        <v>0.12983796296296296</v>
      </c>
      <c r="G10" s="3">
        <f>HOUR(F10)*60*60+MINUTE(F10)*60+SECOND(F10)</f>
        <v>11218</v>
      </c>
      <c r="H10" s="57">
        <v>1.076</v>
      </c>
      <c r="I10" s="3">
        <f>G10*H10</f>
        <v>12070.568000000001</v>
      </c>
      <c r="J10" s="13">
        <f t="shared" si="0"/>
        <v>3</v>
      </c>
      <c r="K10" s="13">
        <f t="shared" si="0"/>
        <v>3</v>
      </c>
      <c r="L10" s="3">
        <f>G10*H10</f>
        <v>12070.568000000001</v>
      </c>
      <c r="M10" s="13">
        <f t="shared" si="1"/>
        <v>3</v>
      </c>
      <c r="N10" s="13">
        <f t="shared" si="1"/>
        <v>3</v>
      </c>
      <c r="O10" s="44">
        <f>N10*1</f>
        <v>3</v>
      </c>
    </row>
    <row r="11" spans="1:15" ht="24.75" customHeight="1">
      <c r="A11" s="53">
        <v>531</v>
      </c>
      <c r="B11" s="55" t="s">
        <v>16</v>
      </c>
      <c r="C11" s="54" t="s">
        <v>17</v>
      </c>
      <c r="D11" s="54" t="s">
        <v>53</v>
      </c>
      <c r="E11" s="28">
        <v>0.5616550925925926</v>
      </c>
      <c r="F11" s="2">
        <f>IF(E11&gt;G$5,E11-G$5,E11+24-G$5)</f>
        <v>0.14498842592592592</v>
      </c>
      <c r="G11" s="3">
        <f>HOUR(F11)*60*60+MINUTE(F11)*60+SECOND(F11)</f>
        <v>12527</v>
      </c>
      <c r="H11" s="57">
        <v>1.071</v>
      </c>
      <c r="I11" s="3">
        <f>G11*H11</f>
        <v>13416.417</v>
      </c>
      <c r="J11" s="13">
        <f t="shared" si="0"/>
        <v>4</v>
      </c>
      <c r="K11" s="13">
        <f t="shared" si="0"/>
        <v>4</v>
      </c>
      <c r="L11" s="3">
        <f>G11*H11</f>
        <v>13416.417</v>
      </c>
      <c r="M11" s="13">
        <f t="shared" si="1"/>
        <v>4</v>
      </c>
      <c r="N11" s="13">
        <f t="shared" si="1"/>
        <v>4</v>
      </c>
      <c r="O11" s="44">
        <f>N11*1</f>
        <v>4</v>
      </c>
    </row>
    <row r="12" spans="1:15" ht="24.75" customHeight="1">
      <c r="A12" s="56">
        <v>2626</v>
      </c>
      <c r="B12" s="63" t="s">
        <v>31</v>
      </c>
      <c r="C12" s="54" t="s">
        <v>32</v>
      </c>
      <c r="D12" s="54" t="s">
        <v>59</v>
      </c>
      <c r="E12" s="58">
        <v>0.5644907407407408</v>
      </c>
      <c r="F12" s="2">
        <f>IF(E12&gt;G$5,E12-G$5,E12+24-G$5)</f>
        <v>0.1478240740740741</v>
      </c>
      <c r="G12" s="3">
        <f>HOUR(F12)*60*60+MINUTE(F12)*60+SECOND(F12)</f>
        <v>12772</v>
      </c>
      <c r="H12" s="57">
        <v>1.071</v>
      </c>
      <c r="I12" s="3">
        <f>G12*H12</f>
        <v>13678.812</v>
      </c>
      <c r="J12" s="13">
        <f t="shared" si="0"/>
        <v>5</v>
      </c>
      <c r="K12" s="13">
        <f t="shared" si="0"/>
        <v>5</v>
      </c>
      <c r="L12" s="3">
        <f>G12*H12</f>
        <v>13678.812</v>
      </c>
      <c r="M12" s="13">
        <f t="shared" si="1"/>
        <v>5</v>
      </c>
      <c r="N12" s="13">
        <f t="shared" si="1"/>
        <v>5</v>
      </c>
      <c r="O12" s="44">
        <f>N12*1</f>
        <v>5</v>
      </c>
    </row>
    <row r="13" spans="1:15" ht="81" customHeight="1">
      <c r="A13" s="35"/>
      <c r="B13" s="51"/>
      <c r="C13" s="14"/>
      <c r="D13" s="14"/>
      <c r="E13" s="30"/>
      <c r="F13" s="31"/>
      <c r="G13" s="32"/>
      <c r="H13" s="47"/>
      <c r="I13" s="32"/>
      <c r="J13" s="27"/>
      <c r="K13" s="33"/>
      <c r="L13" s="32"/>
      <c r="M13" s="27"/>
      <c r="N13" s="33"/>
      <c r="O13" s="10"/>
    </row>
    <row r="14" spans="1:15" ht="28.5" customHeight="1">
      <c r="A14" s="37" t="s">
        <v>44</v>
      </c>
      <c r="B14" s="50"/>
      <c r="C14" s="7"/>
      <c r="D14" s="7"/>
      <c r="E14" s="7"/>
      <c r="F14" s="17" t="s">
        <v>10</v>
      </c>
      <c r="G14" s="25">
        <v>0.4166666666666667</v>
      </c>
      <c r="H14" s="46"/>
      <c r="I14" s="15"/>
      <c r="J14" s="16"/>
      <c r="K14" s="7"/>
      <c r="L14" s="16"/>
      <c r="M14" s="16"/>
      <c r="N14" s="7"/>
      <c r="O14" s="8"/>
    </row>
    <row r="15" spans="1:15" ht="15" customHeight="1">
      <c r="A15" s="4" t="s">
        <v>14</v>
      </c>
      <c r="B15" s="67" t="s">
        <v>13</v>
      </c>
      <c r="C15" s="67" t="s">
        <v>12</v>
      </c>
      <c r="D15" s="67" t="s">
        <v>49</v>
      </c>
      <c r="E15" s="4" t="s">
        <v>0</v>
      </c>
      <c r="F15" s="5" t="s">
        <v>1</v>
      </c>
      <c r="G15" s="18" t="s">
        <v>1</v>
      </c>
      <c r="H15" s="69" t="s">
        <v>2</v>
      </c>
      <c r="I15" s="64" t="s">
        <v>3</v>
      </c>
      <c r="J15" s="65"/>
      <c r="K15" s="66"/>
      <c r="L15" s="64" t="s">
        <v>4</v>
      </c>
      <c r="M15" s="65"/>
      <c r="N15" s="66"/>
      <c r="O15" s="42" t="s">
        <v>19</v>
      </c>
    </row>
    <row r="16" spans="1:15" ht="15" customHeight="1">
      <c r="A16" s="12" t="s">
        <v>15</v>
      </c>
      <c r="B16" s="68"/>
      <c r="C16" s="71"/>
      <c r="D16" s="72"/>
      <c r="E16" s="12" t="s">
        <v>5</v>
      </c>
      <c r="F16" s="12" t="s">
        <v>6</v>
      </c>
      <c r="G16" s="19" t="s">
        <v>6</v>
      </c>
      <c r="H16" s="70"/>
      <c r="I16" s="20" t="s">
        <v>7</v>
      </c>
      <c r="J16" s="20" t="s">
        <v>8</v>
      </c>
      <c r="K16" s="24" t="s">
        <v>9</v>
      </c>
      <c r="L16" s="20" t="s">
        <v>7</v>
      </c>
      <c r="M16" s="20" t="s">
        <v>8</v>
      </c>
      <c r="N16" s="24" t="s">
        <v>9</v>
      </c>
      <c r="O16" s="43" t="s">
        <v>18</v>
      </c>
    </row>
    <row r="17" spans="1:15" ht="24.75" customHeight="1">
      <c r="A17" s="53" t="s">
        <v>37</v>
      </c>
      <c r="B17" s="55" t="s">
        <v>38</v>
      </c>
      <c r="C17" s="54" t="s">
        <v>26</v>
      </c>
      <c r="D17" s="54" t="s">
        <v>60</v>
      </c>
      <c r="E17" s="58">
        <v>0.5347222222222222</v>
      </c>
      <c r="F17" s="2">
        <f aca="true" t="shared" si="2" ref="F17:F23">IF(E17&gt;G$14,E17-G$14,E17+24-G$14)</f>
        <v>0.11805555555555552</v>
      </c>
      <c r="G17" s="3">
        <f aca="true" t="shared" si="3" ref="G17:G23">HOUR(F17)*60*60+MINUTE(F17)*60+SECOND(F17)</f>
        <v>10200</v>
      </c>
      <c r="H17" s="57">
        <v>1.022</v>
      </c>
      <c r="I17" s="3">
        <f aca="true" t="shared" si="4" ref="I17:I23">G17*H17</f>
        <v>10424.4</v>
      </c>
      <c r="J17" s="13">
        <f aca="true" t="shared" si="5" ref="J17:K23">RANK(I17,I$17:I$23,1)</f>
        <v>1</v>
      </c>
      <c r="K17" s="13">
        <f t="shared" si="5"/>
        <v>1</v>
      </c>
      <c r="L17" s="3">
        <f aca="true" t="shared" si="6" ref="L17:L23">G17*H17</f>
        <v>10424.4</v>
      </c>
      <c r="M17" s="13">
        <f aca="true" t="shared" si="7" ref="M17:N23">RANK(L17,L$17:L$23,1)</f>
        <v>1</v>
      </c>
      <c r="N17" s="13">
        <f t="shared" si="7"/>
        <v>1</v>
      </c>
      <c r="O17" s="44">
        <f aca="true" t="shared" si="8" ref="O17:O23">N17*1</f>
        <v>1</v>
      </c>
    </row>
    <row r="18" spans="1:15" ht="24.75" customHeight="1">
      <c r="A18" s="53">
        <v>355</v>
      </c>
      <c r="B18" s="55" t="s">
        <v>23</v>
      </c>
      <c r="C18" s="54" t="s">
        <v>36</v>
      </c>
      <c r="D18" s="54" t="s">
        <v>56</v>
      </c>
      <c r="E18" s="28">
        <v>0.5351157407407408</v>
      </c>
      <c r="F18" s="2">
        <f t="shared" si="2"/>
        <v>0.11844907407407407</v>
      </c>
      <c r="G18" s="3">
        <f t="shared" si="3"/>
        <v>10234</v>
      </c>
      <c r="H18" s="57">
        <v>1.035</v>
      </c>
      <c r="I18" s="3">
        <f t="shared" si="4"/>
        <v>10592.189999999999</v>
      </c>
      <c r="J18" s="13">
        <f t="shared" si="5"/>
        <v>2</v>
      </c>
      <c r="K18" s="13">
        <f t="shared" si="5"/>
        <v>2</v>
      </c>
      <c r="L18" s="3">
        <f t="shared" si="6"/>
        <v>10592.189999999999</v>
      </c>
      <c r="M18" s="13">
        <f t="shared" si="7"/>
        <v>2</v>
      </c>
      <c r="N18" s="13">
        <f t="shared" si="7"/>
        <v>2</v>
      </c>
      <c r="O18" s="44">
        <f t="shared" si="8"/>
        <v>2</v>
      </c>
    </row>
    <row r="19" spans="1:15" ht="24.75" customHeight="1">
      <c r="A19" s="53">
        <v>2020</v>
      </c>
      <c r="B19" s="55" t="s">
        <v>33</v>
      </c>
      <c r="C19" s="54" t="s">
        <v>22</v>
      </c>
      <c r="D19" s="54" t="s">
        <v>54</v>
      </c>
      <c r="E19" s="73">
        <v>0.5359837962962963</v>
      </c>
      <c r="F19" s="2">
        <f t="shared" si="2"/>
        <v>0.11931712962962965</v>
      </c>
      <c r="G19" s="3">
        <f t="shared" si="3"/>
        <v>10309</v>
      </c>
      <c r="H19" s="57">
        <v>1.046</v>
      </c>
      <c r="I19" s="3">
        <f t="shared" si="4"/>
        <v>10783.214</v>
      </c>
      <c r="J19" s="13">
        <f t="shared" si="5"/>
        <v>3</v>
      </c>
      <c r="K19" s="13">
        <f t="shared" si="5"/>
        <v>3</v>
      </c>
      <c r="L19" s="3">
        <f t="shared" si="6"/>
        <v>10783.214</v>
      </c>
      <c r="M19" s="13">
        <f t="shared" si="7"/>
        <v>3</v>
      </c>
      <c r="N19" s="13">
        <f t="shared" si="7"/>
        <v>3</v>
      </c>
      <c r="O19" s="44">
        <f t="shared" si="8"/>
        <v>3</v>
      </c>
    </row>
    <row r="20" spans="1:15" ht="24.75" customHeight="1">
      <c r="A20" s="56">
        <v>25004</v>
      </c>
      <c r="B20" s="63" t="s">
        <v>41</v>
      </c>
      <c r="C20" s="54" t="s">
        <v>42</v>
      </c>
      <c r="D20" s="54" t="s">
        <v>58</v>
      </c>
      <c r="E20" s="28">
        <v>0.5509953703703704</v>
      </c>
      <c r="F20" s="2">
        <f t="shared" si="2"/>
        <v>0.1343287037037037</v>
      </c>
      <c r="G20" s="3">
        <f t="shared" si="3"/>
        <v>11606</v>
      </c>
      <c r="H20" s="57">
        <v>0.96</v>
      </c>
      <c r="I20" s="3">
        <f t="shared" si="4"/>
        <v>11141.76</v>
      </c>
      <c r="J20" s="13">
        <f t="shared" si="5"/>
        <v>4</v>
      </c>
      <c r="K20" s="13">
        <f t="shared" si="5"/>
        <v>4</v>
      </c>
      <c r="L20" s="3">
        <f t="shared" si="6"/>
        <v>11141.76</v>
      </c>
      <c r="M20" s="13">
        <f t="shared" si="7"/>
        <v>4</v>
      </c>
      <c r="N20" s="13">
        <f t="shared" si="7"/>
        <v>4</v>
      </c>
      <c r="O20" s="44">
        <f t="shared" si="8"/>
        <v>4</v>
      </c>
    </row>
    <row r="21" spans="1:15" ht="24.75" customHeight="1">
      <c r="A21" s="56">
        <v>1010</v>
      </c>
      <c r="B21" s="63" t="s">
        <v>34</v>
      </c>
      <c r="C21" s="55" t="s">
        <v>35</v>
      </c>
      <c r="D21" s="54" t="s">
        <v>55</v>
      </c>
      <c r="E21" s="28">
        <v>0.5427893518518518</v>
      </c>
      <c r="F21" s="2">
        <f t="shared" si="2"/>
        <v>0.12612268518518516</v>
      </c>
      <c r="G21" s="3">
        <f t="shared" si="3"/>
        <v>10897</v>
      </c>
      <c r="H21" s="57">
        <v>1.039</v>
      </c>
      <c r="I21" s="3">
        <f t="shared" si="4"/>
        <v>11321.982999999998</v>
      </c>
      <c r="J21" s="13">
        <f t="shared" si="5"/>
        <v>5</v>
      </c>
      <c r="K21" s="13">
        <f t="shared" si="5"/>
        <v>5</v>
      </c>
      <c r="L21" s="3">
        <f t="shared" si="6"/>
        <v>11321.982999999998</v>
      </c>
      <c r="M21" s="13">
        <f t="shared" si="7"/>
        <v>5</v>
      </c>
      <c r="N21" s="13">
        <f t="shared" si="7"/>
        <v>5</v>
      </c>
      <c r="O21" s="44">
        <f t="shared" si="8"/>
        <v>5</v>
      </c>
    </row>
    <row r="22" spans="1:15" ht="24.75" customHeight="1">
      <c r="A22" s="53">
        <v>9701</v>
      </c>
      <c r="B22" s="55" t="s">
        <v>46</v>
      </c>
      <c r="C22" s="55" t="s">
        <v>47</v>
      </c>
      <c r="D22" s="54" t="s">
        <v>48</v>
      </c>
      <c r="E22" s="28">
        <v>0.5552662037037037</v>
      </c>
      <c r="F22" s="2">
        <f t="shared" si="2"/>
        <v>0.13859953703703703</v>
      </c>
      <c r="G22" s="3">
        <f t="shared" si="3"/>
        <v>11975</v>
      </c>
      <c r="H22" s="59">
        <v>0.972</v>
      </c>
      <c r="I22" s="3">
        <f>G22*H22</f>
        <v>11639.699999999999</v>
      </c>
      <c r="J22" s="13">
        <f>RANK(I22,I$17:I$23,1)</f>
        <v>6</v>
      </c>
      <c r="K22" s="13">
        <f>RANK(J22,J$17:J$23,1)</f>
        <v>6</v>
      </c>
      <c r="L22" s="3">
        <f>G22*H22</f>
        <v>11639.699999999999</v>
      </c>
      <c r="M22" s="13">
        <f>RANK(L22,L$17:L$23,1)</f>
        <v>6</v>
      </c>
      <c r="N22" s="13">
        <f>RANK(M22,M$17:M$23,1)</f>
        <v>6</v>
      </c>
      <c r="O22" s="44">
        <f>N22*1</f>
        <v>6</v>
      </c>
    </row>
    <row r="23" spans="1:15" ht="24.75" customHeight="1">
      <c r="A23" s="53">
        <v>2150</v>
      </c>
      <c r="B23" s="55" t="s">
        <v>39</v>
      </c>
      <c r="C23" s="55" t="s">
        <v>40</v>
      </c>
      <c r="D23" s="54" t="s">
        <v>57</v>
      </c>
      <c r="E23" s="58">
        <v>0.5607523148148148</v>
      </c>
      <c r="F23" s="2">
        <f t="shared" si="2"/>
        <v>0.14408564814814812</v>
      </c>
      <c r="G23" s="3">
        <f t="shared" si="3"/>
        <v>12449</v>
      </c>
      <c r="H23" s="59">
        <v>1.016</v>
      </c>
      <c r="I23" s="3">
        <f>G23*H23</f>
        <v>12648.184</v>
      </c>
      <c r="J23" s="13">
        <f>RANK(I23,I$17:I$23,1)</f>
        <v>7</v>
      </c>
      <c r="K23" s="13">
        <f>RANK(J23,J$17:J$23,1)</f>
        <v>7</v>
      </c>
      <c r="L23" s="3">
        <f>G23*H23</f>
        <v>12648.184</v>
      </c>
      <c r="M23" s="13">
        <f>RANK(L23,L$17:L$23,1)</f>
        <v>7</v>
      </c>
      <c r="N23" s="13">
        <f>RANK(M23,M$17:M$23,1)</f>
        <v>7</v>
      </c>
      <c r="O23" s="44">
        <f>N23*1</f>
        <v>7</v>
      </c>
    </row>
    <row r="24" spans="1:15" ht="11.25" customHeight="1">
      <c r="A24" s="41"/>
      <c r="B24" s="40"/>
      <c r="C24" s="6"/>
      <c r="D24" s="6"/>
      <c r="E24" s="6"/>
      <c r="F24" s="6"/>
      <c r="G24" s="6"/>
      <c r="H24" s="48"/>
      <c r="I24" s="6"/>
      <c r="K24" s="23"/>
      <c r="L24" s="6"/>
      <c r="M24" s="6"/>
      <c r="N24" s="23"/>
      <c r="O24" s="10"/>
    </row>
    <row r="25" spans="1:15" ht="15" customHeight="1">
      <c r="A25" s="36" t="s">
        <v>27</v>
      </c>
      <c r="B25" s="52"/>
      <c r="C25" s="38"/>
      <c r="D25" s="23"/>
      <c r="E25" s="26"/>
      <c r="I25" s="10"/>
      <c r="K25" s="10"/>
      <c r="L25" s="10"/>
      <c r="N25" s="10"/>
      <c r="O25" s="10"/>
    </row>
    <row r="26" spans="2:14" ht="12.75" customHeight="1">
      <c r="B26" s="49"/>
      <c r="C26" s="10"/>
      <c r="D26" s="10"/>
      <c r="E26" s="6"/>
      <c r="F26" s="6"/>
      <c r="G26" s="6"/>
      <c r="H26" s="48"/>
      <c r="I26" s="6"/>
      <c r="K26" s="6"/>
      <c r="L26" s="23"/>
      <c r="M26" s="6"/>
      <c r="N26" s="6"/>
    </row>
    <row r="27" spans="2:14" ht="12.75" customHeight="1">
      <c r="B27" s="49"/>
      <c r="C27" s="10"/>
      <c r="D27" s="10"/>
      <c r="E27" s="6"/>
      <c r="F27" s="6"/>
      <c r="G27" s="6"/>
      <c r="H27" s="48"/>
      <c r="I27" s="6"/>
      <c r="K27" s="6"/>
      <c r="L27" s="23"/>
      <c r="M27" s="6"/>
      <c r="N27" s="6"/>
    </row>
    <row r="28" spans="2:14" ht="12.75" customHeight="1">
      <c r="B28" s="49"/>
      <c r="C28" s="10"/>
      <c r="D28" s="10"/>
      <c r="E28" s="6"/>
      <c r="F28" s="6"/>
      <c r="G28" s="6"/>
      <c r="H28" s="48"/>
      <c r="I28" s="6"/>
      <c r="K28" s="6"/>
      <c r="L28" s="23"/>
      <c r="M28" s="6"/>
      <c r="N28" s="6"/>
    </row>
    <row r="29" spans="2:15" ht="12.75" customHeight="1">
      <c r="B29" s="48"/>
      <c r="C29" s="6"/>
      <c r="D29" s="6"/>
      <c r="E29" s="6"/>
      <c r="F29" s="6"/>
      <c r="G29" s="6"/>
      <c r="H29" s="48"/>
      <c r="I29" s="6"/>
      <c r="K29" s="23"/>
      <c r="L29" s="6"/>
      <c r="M29" s="6"/>
      <c r="N29" s="23"/>
      <c r="O29" s="10"/>
    </row>
    <row r="30" spans="2:15" ht="12.75">
      <c r="B30" s="48"/>
      <c r="C30" s="6"/>
      <c r="D30" s="6"/>
      <c r="E30" s="6"/>
      <c r="F30" s="6"/>
      <c r="G30" s="6"/>
      <c r="H30" s="48"/>
      <c r="I30" s="6"/>
      <c r="J30" s="6"/>
      <c r="K30" s="23"/>
      <c r="L30" s="6"/>
      <c r="M30" s="6"/>
      <c r="N30" s="23"/>
      <c r="O30" s="10"/>
    </row>
    <row r="31" spans="1:14" ht="12.75">
      <c r="A31" s="11" t="s">
        <v>20</v>
      </c>
      <c r="B31" s="48"/>
      <c r="C31" s="6"/>
      <c r="D31" s="6"/>
      <c r="E31" s="6"/>
      <c r="F31" s="6"/>
      <c r="G31" s="6"/>
      <c r="H31" s="48"/>
      <c r="I31" s="6"/>
      <c r="J31" s="11" t="s">
        <v>11</v>
      </c>
      <c r="K31" s="23"/>
      <c r="L31" s="6"/>
      <c r="M31" s="6"/>
      <c r="N31" s="23"/>
    </row>
    <row r="32" spans="1:14" ht="12.75">
      <c r="A32" s="6"/>
      <c r="B32" s="48"/>
      <c r="C32" s="6"/>
      <c r="D32" s="6"/>
      <c r="E32" s="6"/>
      <c r="F32" s="6"/>
      <c r="G32" s="6"/>
      <c r="H32" s="48"/>
      <c r="I32" s="6"/>
      <c r="K32" s="23"/>
      <c r="L32" s="6"/>
      <c r="M32" s="6"/>
      <c r="N32" s="23"/>
    </row>
    <row r="33" spans="1:14" ht="12.75">
      <c r="A33" s="6"/>
      <c r="B33" s="48"/>
      <c r="C33" s="6"/>
      <c r="D33" s="6"/>
      <c r="E33" s="6"/>
      <c r="F33" s="6"/>
      <c r="G33" s="6"/>
      <c r="H33" s="48"/>
      <c r="I33" s="6"/>
      <c r="J33" s="11" t="s">
        <v>61</v>
      </c>
      <c r="K33" s="23"/>
      <c r="L33" s="6"/>
      <c r="M33" s="6"/>
      <c r="N33" s="23"/>
    </row>
    <row r="34" spans="1:14" ht="12.75">
      <c r="A34" s="6"/>
      <c r="B34" s="48"/>
      <c r="C34" s="6"/>
      <c r="D34" s="6"/>
      <c r="E34" s="6"/>
      <c r="F34" s="6"/>
      <c r="G34" s="6"/>
      <c r="H34" s="48"/>
      <c r="I34" s="6"/>
      <c r="J34" s="6"/>
      <c r="K34" s="23"/>
      <c r="L34" s="6"/>
      <c r="M34" s="6"/>
      <c r="N34" s="23"/>
    </row>
    <row r="35" spans="1:14" ht="12.75">
      <c r="A35" s="6"/>
      <c r="B35" s="48"/>
      <c r="C35" s="6"/>
      <c r="D35" s="6"/>
      <c r="E35" s="6"/>
      <c r="F35" s="6"/>
      <c r="G35" s="6"/>
      <c r="H35" s="48"/>
      <c r="I35" s="6"/>
      <c r="J35" s="6"/>
      <c r="K35" s="23"/>
      <c r="L35" s="6"/>
      <c r="M35" s="6"/>
      <c r="N35" s="23"/>
    </row>
    <row r="36" spans="2:12" ht="12.75">
      <c r="B36" s="49"/>
      <c r="C36" s="10"/>
      <c r="D36" s="10"/>
      <c r="E36" s="10"/>
      <c r="I36" s="10"/>
      <c r="L36" s="10"/>
    </row>
    <row r="37" spans="2:12" ht="12.75">
      <c r="B37" s="49"/>
      <c r="C37" s="10"/>
      <c r="D37" s="10"/>
      <c r="E37" s="10"/>
      <c r="I37" s="10"/>
      <c r="L37" s="10"/>
    </row>
    <row r="38" spans="2:12" ht="12.75">
      <c r="B38" s="49"/>
      <c r="C38" s="10"/>
      <c r="D38" s="10"/>
      <c r="E38" s="10"/>
      <c r="I38" s="10"/>
      <c r="L38" s="10"/>
    </row>
  </sheetData>
  <mergeCells count="12">
    <mergeCell ref="C15:C16"/>
    <mergeCell ref="D15:D16"/>
    <mergeCell ref="L15:N15"/>
    <mergeCell ref="B6:B7"/>
    <mergeCell ref="H6:H7"/>
    <mergeCell ref="I6:K6"/>
    <mergeCell ref="L6:N6"/>
    <mergeCell ref="B15:B16"/>
    <mergeCell ref="H15:H16"/>
    <mergeCell ref="I15:K15"/>
    <mergeCell ref="C6:C7"/>
    <mergeCell ref="D6:D7"/>
  </mergeCells>
  <printOptions/>
  <pageMargins left="0.7480314960629921" right="0" top="1.1811023622047245" bottom="0" header="0" footer="0"/>
  <pageSetup fitToHeight="1" fitToWidth="1"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SABRİ KARA</cp:lastModifiedBy>
  <cp:lastPrinted>2012-04-15T08:09:10Z</cp:lastPrinted>
  <dcterms:created xsi:type="dcterms:W3CDTF">2000-09-21T17:28:16Z</dcterms:created>
  <dcterms:modified xsi:type="dcterms:W3CDTF">2012-04-15T10:41:49Z</dcterms:modified>
  <cp:category/>
  <cp:version/>
  <cp:contentType/>
  <cp:contentStatus/>
</cp:coreProperties>
</file>