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<sst xmlns="http://schemas.openxmlformats.org/spreadsheetml/2006/main" count="240" uniqueCount="124">
  <si>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</si>
  <si>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</si>
  <si>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</si>
  <si>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</si>
  <si>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</si>
  <si>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</si>
  <si>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</si>
  <si>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</si>
  <si>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</si>
  <si>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</si>
  <si>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</si>
  <si>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</si>
  <si>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TROFE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</si>
  <si>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</si>
  <si>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</si>
  <si>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</si>
  <si>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</si>
  <si>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</si>
  <si>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YARIŞ KURULU BAŞKANI</t>
  </si>
  <si>
    <t>Finiş Saati</t>
  </si>
  <si>
    <t>hh:mm:ss</t>
  </si>
  <si>
    <t>Geçen Süre</t>
  </si>
  <si>
    <t>saniye</t>
  </si>
  <si>
    <t>DESTEK (BORDO)</t>
  </si>
  <si>
    <t>PROTOTYPE</t>
  </si>
  <si>
    <t>A 40 RC</t>
  </si>
  <si>
    <t>EASY TIGER</t>
  </si>
  <si>
    <t xml:space="preserve">    * Destek sınıfında spinnaker (simetrik veya asimetrik ) kullanan tekneler</t>
  </si>
  <si>
    <t>IRC IV (TURUNCU) - [TCC 0,979 ve altı]</t>
  </si>
  <si>
    <t>ARCORA 4 KMS RC</t>
  </si>
  <si>
    <t>OREL KALOMENİ/GÜNKUT AYVAZOĞLU</t>
  </si>
  <si>
    <t>FIRST 40</t>
  </si>
  <si>
    <t>KIA-LUKUNKU</t>
  </si>
  <si>
    <t>FARR 30</t>
  </si>
  <si>
    <t>EMİN ALİ SİPAHİ</t>
  </si>
  <si>
    <t>TCF</t>
  </si>
  <si>
    <t>VEDAT TEZMAN</t>
  </si>
  <si>
    <t>ORIENT EXPRESS VI</t>
  </si>
  <si>
    <t>FARR 55</t>
  </si>
  <si>
    <t>BÜLENT ATABAY</t>
  </si>
  <si>
    <t>FIRST 45</t>
  </si>
  <si>
    <t>FENERBAHÇE 1</t>
  </si>
  <si>
    <t>FB SPOR KULÜBÜ/OĞUZ AYAN</t>
  </si>
  <si>
    <t>FIRST 40.7</t>
  </si>
  <si>
    <t>MAT 1010</t>
  </si>
  <si>
    <t>TURKCELL-ALİZE</t>
  </si>
  <si>
    <t>SİNAN SÜMER</t>
  </si>
  <si>
    <t>MATRAK</t>
  </si>
  <si>
    <t>KERİM GÜRÇAY/ORHAN ÖZDAŞ</t>
  </si>
  <si>
    <t>i-Marine  F 35</t>
  </si>
  <si>
    <t>FIRST 35</t>
  </si>
  <si>
    <t>EJDER VAROL</t>
  </si>
  <si>
    <t>GBR186N</t>
  </si>
  <si>
    <t>KEYFİM 3 BUÇUK</t>
  </si>
  <si>
    <t>HAKAN YAZICI/SELİM YAZICI</t>
  </si>
  <si>
    <t>KEYİF</t>
  </si>
  <si>
    <t>SUN FAST 3200</t>
  </si>
  <si>
    <t>MERİH BALTA/MEHMET AKİF BALTA</t>
  </si>
  <si>
    <t>GÜNEŞ SİGORTA FALCON</t>
  </si>
  <si>
    <t>FIRST 34.7</t>
  </si>
  <si>
    <t>DENİZ YILMAZ</t>
  </si>
  <si>
    <t>DenizBank-TAYK /XX. YIL BURGAZADA DENİZ KULÜBÜ KUPASI YAT YARIŞI</t>
  </si>
  <si>
    <t>11 AĞUSTOS 2012</t>
  </si>
  <si>
    <t>ESP 3043</t>
  </si>
  <si>
    <t>BOSPHORUS PIRATES</t>
  </si>
  <si>
    <t>ONE TONNER</t>
  </si>
  <si>
    <t>EKREM TOLGA YEMLİHAOĞLU</t>
  </si>
  <si>
    <t>TAXI JUNIOR</t>
  </si>
  <si>
    <t>MURAT KINAY</t>
  </si>
  <si>
    <t>FIFTY FIFTY</t>
  </si>
  <si>
    <t>BÜLENT SANDAL/ÖMER KARAHAN</t>
  </si>
  <si>
    <t>ŞAN-CEGEDİM-YELKEN AK.</t>
  </si>
  <si>
    <t>IMX 38</t>
  </si>
  <si>
    <t>İSMET ÖZBAKIR/BERK OTUÇ</t>
  </si>
  <si>
    <t>CAPRICORN</t>
  </si>
  <si>
    <t>ERDOĞAN SOYSAL</t>
  </si>
  <si>
    <t>ADA SAILOR-ENKA YELKEN GRUBU</t>
  </si>
  <si>
    <t>GRAND SOLEIL 37</t>
  </si>
  <si>
    <t>ALP DOĞUOĞLU/LEVENT PEYNİRCİ</t>
  </si>
  <si>
    <t>AMEERA XS</t>
  </si>
  <si>
    <t>MELGES 24</t>
  </si>
  <si>
    <t>EMİR İÇGÖREN</t>
  </si>
  <si>
    <t>ABX - BİLGİ YELKEN</t>
  </si>
  <si>
    <t>DELPHIA 24</t>
  </si>
  <si>
    <t>ALP BEHAR / ONUR BİLGEN</t>
  </si>
  <si>
    <t>FENERBAHÇE AKMETAL</t>
  </si>
  <si>
    <t>CORBY 29 TR</t>
  </si>
  <si>
    <t>CAN AKBAŞOĞLU/BURAK CORA</t>
  </si>
  <si>
    <t>İTÜ YELKEN KULÜBÜ-HEDEF YELKEN</t>
  </si>
  <si>
    <t>HEDEF YELKEN/MELİH BAĞDATLI</t>
  </si>
  <si>
    <t>QUATTRO</t>
  </si>
  <si>
    <t>FIRST 30</t>
  </si>
  <si>
    <t>TOLGA TUNÇER</t>
  </si>
  <si>
    <t>ALFASAIL PETEK</t>
  </si>
  <si>
    <t>CEVAT SATIR</t>
  </si>
  <si>
    <t>BACCHUS</t>
  </si>
  <si>
    <t>SUN ODYSSEY 39</t>
  </si>
  <si>
    <t>MUSTAFA B. TANÖREN</t>
  </si>
  <si>
    <t>SELAN</t>
  </si>
  <si>
    <t>ELAN 310</t>
  </si>
  <si>
    <t>SELÇUK İZ</t>
  </si>
  <si>
    <t>GAMBAS</t>
  </si>
  <si>
    <t>POGO 8.50</t>
  </si>
  <si>
    <t>METİN ZAVARO</t>
  </si>
  <si>
    <t>EMIR CAKA-TURQUOISE SAILING TEAM</t>
  </si>
  <si>
    <t>BENETEAU 25 PLATU</t>
  </si>
  <si>
    <t>TAYK / DURAN İZGİ</t>
  </si>
  <si>
    <t>BCG ZİG ZAG</t>
  </si>
  <si>
    <t>SİNAN SÜMER/DOĞUKAN KANDEMİR</t>
  </si>
  <si>
    <t>*ISLAND BREEZE</t>
  </si>
  <si>
    <t>AZUREE 40</t>
  </si>
  <si>
    <t>KENAN MANDIRACI</t>
  </si>
  <si>
    <t>PASTORAL</t>
  </si>
  <si>
    <t>NED 6174</t>
  </si>
  <si>
    <t>*ALVİMEDİCA</t>
  </si>
  <si>
    <t>SLOOP</t>
  </si>
  <si>
    <t>CEM BOZKURT</t>
  </si>
  <si>
    <t>BEBEK 750</t>
  </si>
  <si>
    <t>BEYSUN GÖKÇİN</t>
  </si>
  <si>
    <t>DNF</t>
  </si>
  <si>
    <t xml:space="preserve"> </t>
  </si>
  <si>
    <t>DNS</t>
  </si>
  <si>
    <t>BURGAZADA Dz.KULÜBÜ-MORİS SARFATİ</t>
  </si>
  <si>
    <t>11 AĞUSTOS 2012 Saat: 19:30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</si>
</sst>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30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b/>
      <sz val="8"/>
      <name val="Arial Tur"/>
      <family val="2"/>
    </font>
    <font>
      <b/>
      <sz val="10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24" borderId="13" xfId="0" applyFont="1" applyFill="1" applyBorder="1" applyAlignment="1" applyProtection="1">
      <alignment horizontal="center"/>
      <protection locked="0"/>
    </xf>
    <xf numFmtId="174" fontId="6" fillId="24" borderId="13" xfId="0" applyNumberFormat="1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 horizontal="center"/>
      <protection/>
    </xf>
    <xf numFmtId="174" fontId="6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1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38125" y="2714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352425</xdr:colOff>
      <xdr:row>42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38125" y="67246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352425</xdr:colOff>
      <xdr:row>42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38125" y="67246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352425</xdr:colOff>
      <xdr:row>42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38125" y="67246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352425</xdr:colOff>
      <xdr:row>42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38125" y="67246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352425</xdr:colOff>
      <xdr:row>42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38125" y="67246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238125" y="6724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352425</xdr:colOff>
      <xdr:row>42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38125" y="67246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28575</xdr:colOff>
      <xdr:row>49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238125" y="7839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38125" y="656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238125" y="6076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1</xdr:col>
      <xdr:colOff>28575</xdr:colOff>
      <xdr:row>37</xdr:row>
      <xdr:rowOff>9525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238125" y="5924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22">
      <selection activeCell="D23" sqref="D2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28.57421875" style="0" customWidth="1"/>
    <col min="4" max="4" width="15.8515625" style="0" customWidth="1"/>
    <col min="5" max="5" width="32.28125" style="0" customWidth="1"/>
    <col min="6" max="6" width="8.7109375" style="44" customWidth="1"/>
    <col min="7" max="7" width="8.57421875" style="0" customWidth="1"/>
    <col min="8" max="8" width="8.421875" style="0" customWidth="1"/>
    <col min="9" max="9" width="6.140625" style="0" customWidth="1"/>
    <col min="10" max="10" width="8.7109375" style="0" customWidth="1"/>
    <col min="11" max="11" width="4.421875" style="0" customWidth="1"/>
    <col min="12" max="12" width="5.00390625" style="0" customWidth="1"/>
    <col min="13" max="13" width="8.140625" style="0" customWidth="1"/>
    <col min="14" max="14" width="4.57421875" style="0" customWidth="1"/>
    <col min="15" max="15" width="5.00390625" style="0" customWidth="1"/>
    <col min="16" max="16" width="5.57421875" style="33" customWidth="1"/>
  </cols>
  <sheetData>
    <row r="1" spans="1:16" ht="12.75">
      <c r="A1" s="8"/>
      <c r="E1" s="59" t="s">
        <v>61</v>
      </c>
      <c r="F1" s="9"/>
      <c r="G1" s="8"/>
      <c r="H1" s="8"/>
      <c r="I1" s="9"/>
      <c r="J1" s="9"/>
      <c r="K1" s="9"/>
      <c r="L1" s="9"/>
      <c r="M1" s="9"/>
      <c r="N1" s="9"/>
      <c r="O1" s="9"/>
      <c r="P1" s="23"/>
    </row>
    <row r="2" spans="1:16" ht="12.75">
      <c r="A2" s="8"/>
      <c r="E2" s="46" t="s">
        <v>62</v>
      </c>
      <c r="F2" s="9"/>
      <c r="G2" s="8"/>
      <c r="H2" s="8"/>
      <c r="I2" s="9"/>
      <c r="J2" s="9"/>
      <c r="K2" s="9"/>
      <c r="L2" s="9"/>
      <c r="M2" s="9"/>
      <c r="N2" s="9"/>
      <c r="O2" s="9"/>
      <c r="P2" s="23"/>
    </row>
    <row r="3" spans="1:16" ht="12.75" customHeight="1">
      <c r="A3" s="3" t="s">
        <v>17</v>
      </c>
      <c r="E3" s="6"/>
      <c r="F3" s="6"/>
      <c r="G3" s="10" t="s">
        <v>6</v>
      </c>
      <c r="H3" s="2">
        <v>0.5</v>
      </c>
      <c r="I3" s="11"/>
      <c r="J3" s="12"/>
      <c r="K3" s="13"/>
      <c r="L3" s="6"/>
      <c r="M3" s="13"/>
      <c r="N3" s="13"/>
      <c r="O3" s="6"/>
      <c r="P3" s="29"/>
    </row>
    <row r="4" spans="1:16" ht="12" customHeight="1">
      <c r="A4" s="8"/>
      <c r="B4" s="24" t="s">
        <v>10</v>
      </c>
      <c r="C4" s="66" t="s">
        <v>9</v>
      </c>
      <c r="D4" s="68" t="s">
        <v>8</v>
      </c>
      <c r="E4" s="68" t="s">
        <v>16</v>
      </c>
      <c r="F4" s="14" t="s">
        <v>19</v>
      </c>
      <c r="G4" s="70" t="s">
        <v>21</v>
      </c>
      <c r="H4" s="71"/>
      <c r="I4" s="61" t="s">
        <v>0</v>
      </c>
      <c r="J4" s="63" t="s">
        <v>1</v>
      </c>
      <c r="K4" s="64"/>
      <c r="L4" s="65"/>
      <c r="M4" s="63" t="s">
        <v>2</v>
      </c>
      <c r="N4" s="64"/>
      <c r="O4" s="65"/>
      <c r="P4" s="30" t="s">
        <v>12</v>
      </c>
    </row>
    <row r="5" spans="1:16" ht="12" customHeight="1">
      <c r="A5" s="8"/>
      <c r="B5" s="25" t="s">
        <v>11</v>
      </c>
      <c r="C5" s="67"/>
      <c r="D5" s="69"/>
      <c r="E5" s="69"/>
      <c r="F5" s="43" t="s">
        <v>20</v>
      </c>
      <c r="G5" s="15" t="s">
        <v>20</v>
      </c>
      <c r="H5" s="16" t="s">
        <v>22</v>
      </c>
      <c r="I5" s="62"/>
      <c r="J5" s="17" t="s">
        <v>3</v>
      </c>
      <c r="K5" s="17" t="s">
        <v>4</v>
      </c>
      <c r="L5" s="18" t="s">
        <v>5</v>
      </c>
      <c r="M5" s="17" t="s">
        <v>3</v>
      </c>
      <c r="N5" s="17" t="s">
        <v>4</v>
      </c>
      <c r="O5" s="18" t="s">
        <v>5</v>
      </c>
      <c r="P5" s="31" t="s">
        <v>13</v>
      </c>
    </row>
    <row r="6" spans="1:16" ht="12.75" customHeight="1">
      <c r="A6" s="8"/>
      <c r="B6" s="15">
        <v>740</v>
      </c>
      <c r="C6" s="48" t="s">
        <v>32</v>
      </c>
      <c r="D6" s="17" t="s">
        <v>31</v>
      </c>
      <c r="E6" s="17" t="s">
        <v>36</v>
      </c>
      <c r="F6" s="1">
        <v>0.5967592592592593</v>
      </c>
      <c r="G6" s="19">
        <f aca="true" t="shared" si="0" ref="G6:G11">IF(F6&gt;H$3,F6-H$3,F6+24-H$3)</f>
        <v>0.09675925925925932</v>
      </c>
      <c r="H6" s="20">
        <f aca="true" t="shared" si="1" ref="H6:H11">HOUR(G6)*60*60+MINUTE(G6)*60+SECOND(G6)</f>
        <v>8360</v>
      </c>
      <c r="I6" s="50">
        <v>1.084</v>
      </c>
      <c r="J6" s="20">
        <f aca="true" t="shared" si="2" ref="J6:J11">H6*I6</f>
        <v>9062.24</v>
      </c>
      <c r="K6" s="21">
        <f aca="true" t="shared" si="3" ref="K6:L11">RANK(J6,J$6:J$12,1)</f>
        <v>1</v>
      </c>
      <c r="L6" s="21">
        <f t="shared" si="3"/>
        <v>1</v>
      </c>
      <c r="M6" s="20">
        <f aca="true" t="shared" si="4" ref="M6:M11">H6*I6</f>
        <v>9062.24</v>
      </c>
      <c r="N6" s="21">
        <f aca="true" t="shared" si="5" ref="N6:O11">RANK(M6,M$6:M$12,1)</f>
        <v>1</v>
      </c>
      <c r="O6" s="21">
        <f t="shared" si="5"/>
        <v>1</v>
      </c>
      <c r="P6" s="32">
        <f aca="true" t="shared" si="6" ref="P6:P12">O6*1</f>
        <v>1</v>
      </c>
    </row>
    <row r="7" spans="1:16" ht="12.75" customHeight="1">
      <c r="A7" s="8"/>
      <c r="B7" s="15">
        <v>364</v>
      </c>
      <c r="C7" s="48" t="s">
        <v>41</v>
      </c>
      <c r="D7" s="17" t="s">
        <v>24</v>
      </c>
      <c r="E7" s="17" t="s">
        <v>42</v>
      </c>
      <c r="F7" s="1">
        <v>0.5948611111111112</v>
      </c>
      <c r="G7" s="19">
        <f t="shared" si="0"/>
        <v>0.09486111111111117</v>
      </c>
      <c r="H7" s="20">
        <f t="shared" si="1"/>
        <v>8196</v>
      </c>
      <c r="I7" s="50">
        <v>1.119</v>
      </c>
      <c r="J7" s="20">
        <f t="shared" si="2"/>
        <v>9171.324</v>
      </c>
      <c r="K7" s="21">
        <f t="shared" si="3"/>
        <v>2</v>
      </c>
      <c r="L7" s="21">
        <f t="shared" si="3"/>
        <v>2</v>
      </c>
      <c r="M7" s="20">
        <f t="shared" si="4"/>
        <v>9171.324</v>
      </c>
      <c r="N7" s="21">
        <f t="shared" si="5"/>
        <v>2</v>
      </c>
      <c r="O7" s="21">
        <f t="shared" si="5"/>
        <v>2</v>
      </c>
      <c r="P7" s="32">
        <f t="shared" si="6"/>
        <v>2</v>
      </c>
    </row>
    <row r="8" spans="1:16" ht="12.75" customHeight="1">
      <c r="A8" s="8"/>
      <c r="B8" s="25">
        <v>2055</v>
      </c>
      <c r="C8" s="51" t="s">
        <v>37</v>
      </c>
      <c r="D8" s="17" t="s">
        <v>38</v>
      </c>
      <c r="E8" s="17" t="s">
        <v>39</v>
      </c>
      <c r="F8" s="1">
        <v>0.5761921296296296</v>
      </c>
      <c r="G8" s="19">
        <f t="shared" si="0"/>
        <v>0.07619212962962962</v>
      </c>
      <c r="H8" s="20">
        <f t="shared" si="1"/>
        <v>6583</v>
      </c>
      <c r="I8" s="50">
        <v>1.398</v>
      </c>
      <c r="J8" s="20">
        <f t="shared" si="2"/>
        <v>9203.034</v>
      </c>
      <c r="K8" s="21">
        <f t="shared" si="3"/>
        <v>3</v>
      </c>
      <c r="L8" s="21">
        <f t="shared" si="3"/>
        <v>3</v>
      </c>
      <c r="M8" s="20">
        <f t="shared" si="4"/>
        <v>9203.034</v>
      </c>
      <c r="N8" s="21">
        <f t="shared" si="5"/>
        <v>3</v>
      </c>
      <c r="O8" s="21">
        <f t="shared" si="5"/>
        <v>3</v>
      </c>
      <c r="P8" s="32">
        <f t="shared" si="6"/>
        <v>3</v>
      </c>
    </row>
    <row r="9" spans="1:16" ht="12.75" customHeight="1">
      <c r="A9" s="8"/>
      <c r="B9" s="25">
        <v>3030</v>
      </c>
      <c r="C9" s="51" t="s">
        <v>67</v>
      </c>
      <c r="D9" s="17" t="s">
        <v>33</v>
      </c>
      <c r="E9" s="17" t="s">
        <v>68</v>
      </c>
      <c r="F9" s="1">
        <v>0.6018402777777777</v>
      </c>
      <c r="G9" s="19">
        <f t="shared" si="0"/>
        <v>0.10184027777777771</v>
      </c>
      <c r="H9" s="20">
        <f t="shared" si="1"/>
        <v>8799</v>
      </c>
      <c r="I9" s="50">
        <v>1.076</v>
      </c>
      <c r="J9" s="20">
        <f t="shared" si="2"/>
        <v>9467.724</v>
      </c>
      <c r="K9" s="21">
        <f t="shared" si="3"/>
        <v>4</v>
      </c>
      <c r="L9" s="21">
        <f t="shared" si="3"/>
        <v>4</v>
      </c>
      <c r="M9" s="20">
        <f t="shared" si="4"/>
        <v>9467.724</v>
      </c>
      <c r="N9" s="21">
        <f t="shared" si="5"/>
        <v>4</v>
      </c>
      <c r="O9" s="21">
        <f t="shared" si="5"/>
        <v>4</v>
      </c>
      <c r="P9" s="32">
        <f t="shared" si="6"/>
        <v>4</v>
      </c>
    </row>
    <row r="10" spans="1:16" ht="12.75" customHeight="1">
      <c r="A10" s="8"/>
      <c r="B10" s="15">
        <v>441</v>
      </c>
      <c r="C10" s="48" t="s">
        <v>29</v>
      </c>
      <c r="D10" s="17" t="s">
        <v>25</v>
      </c>
      <c r="E10" s="17" t="s">
        <v>30</v>
      </c>
      <c r="F10" s="1">
        <v>0.5994444444444444</v>
      </c>
      <c r="G10" s="19">
        <f t="shared" si="0"/>
        <v>0.09944444444444445</v>
      </c>
      <c r="H10" s="20">
        <f t="shared" si="1"/>
        <v>8592</v>
      </c>
      <c r="I10" s="50">
        <v>1.103</v>
      </c>
      <c r="J10" s="20">
        <f t="shared" si="2"/>
        <v>9476.976</v>
      </c>
      <c r="K10" s="21">
        <f t="shared" si="3"/>
        <v>5</v>
      </c>
      <c r="L10" s="21">
        <f t="shared" si="3"/>
        <v>5</v>
      </c>
      <c r="M10" s="20">
        <f t="shared" si="4"/>
        <v>9476.976</v>
      </c>
      <c r="N10" s="21">
        <f t="shared" si="5"/>
        <v>5</v>
      </c>
      <c r="O10" s="21">
        <f t="shared" si="5"/>
        <v>5</v>
      </c>
      <c r="P10" s="32">
        <f t="shared" si="6"/>
        <v>5</v>
      </c>
    </row>
    <row r="11" spans="1:16" ht="12.75" customHeight="1">
      <c r="A11" s="8"/>
      <c r="B11" s="43">
        <v>531</v>
      </c>
      <c r="C11" s="17" t="s">
        <v>26</v>
      </c>
      <c r="D11" s="17" t="s">
        <v>33</v>
      </c>
      <c r="E11" s="17" t="s">
        <v>34</v>
      </c>
      <c r="F11" s="1">
        <v>0.6080324074074074</v>
      </c>
      <c r="G11" s="19">
        <f t="shared" si="0"/>
        <v>0.10803240740740738</v>
      </c>
      <c r="H11" s="20">
        <f t="shared" si="1"/>
        <v>9334</v>
      </c>
      <c r="I11" s="50">
        <v>1.071</v>
      </c>
      <c r="J11" s="20">
        <f t="shared" si="2"/>
        <v>9996.714</v>
      </c>
      <c r="K11" s="21">
        <f t="shared" si="3"/>
        <v>6</v>
      </c>
      <c r="L11" s="21">
        <f t="shared" si="3"/>
        <v>6</v>
      </c>
      <c r="M11" s="20">
        <f t="shared" si="4"/>
        <v>9996.714</v>
      </c>
      <c r="N11" s="21">
        <f t="shared" si="5"/>
        <v>6</v>
      </c>
      <c r="O11" s="21">
        <f t="shared" si="5"/>
        <v>6</v>
      </c>
      <c r="P11" s="32">
        <f t="shared" si="6"/>
        <v>6</v>
      </c>
    </row>
    <row r="12" spans="1:16" ht="12.75" customHeight="1">
      <c r="A12" s="8"/>
      <c r="B12" s="25" t="s">
        <v>63</v>
      </c>
      <c r="C12" s="51" t="s">
        <v>64</v>
      </c>
      <c r="D12" s="17" t="s">
        <v>65</v>
      </c>
      <c r="E12" s="17" t="s">
        <v>66</v>
      </c>
      <c r="F12" s="34" t="s">
        <v>119</v>
      </c>
      <c r="G12" s="19"/>
      <c r="H12" s="20"/>
      <c r="I12" s="50">
        <v>1.079</v>
      </c>
      <c r="J12" s="20" t="s">
        <v>119</v>
      </c>
      <c r="K12" s="21" t="s">
        <v>120</v>
      </c>
      <c r="L12" s="21">
        <v>8</v>
      </c>
      <c r="M12" s="20" t="s">
        <v>119</v>
      </c>
      <c r="N12" s="21" t="s">
        <v>120</v>
      </c>
      <c r="O12" s="21">
        <v>8</v>
      </c>
      <c r="P12" s="32">
        <f t="shared" si="6"/>
        <v>8</v>
      </c>
    </row>
    <row r="13" spans="1:16" ht="12.75" customHeight="1">
      <c r="A13" s="3" t="s">
        <v>14</v>
      </c>
      <c r="E13" s="6"/>
      <c r="F13" s="6"/>
      <c r="G13" s="10" t="s">
        <v>6</v>
      </c>
      <c r="H13" s="2">
        <v>0.5034722222222222</v>
      </c>
      <c r="I13" s="11"/>
      <c r="J13" s="12"/>
      <c r="K13" s="13"/>
      <c r="L13" s="6"/>
      <c r="M13" s="13"/>
      <c r="N13" s="13"/>
      <c r="O13" s="6"/>
      <c r="P13" s="29"/>
    </row>
    <row r="14" spans="1:16" ht="12" customHeight="1">
      <c r="A14" s="8"/>
      <c r="B14" s="24" t="s">
        <v>10</v>
      </c>
      <c r="C14" s="66" t="s">
        <v>9</v>
      </c>
      <c r="D14" s="68" t="s">
        <v>8</v>
      </c>
      <c r="E14" s="68" t="s">
        <v>16</v>
      </c>
      <c r="F14" s="14" t="s">
        <v>19</v>
      </c>
      <c r="G14" s="70" t="s">
        <v>21</v>
      </c>
      <c r="H14" s="71"/>
      <c r="I14" s="61" t="s">
        <v>0</v>
      </c>
      <c r="J14" s="63" t="s">
        <v>1</v>
      </c>
      <c r="K14" s="64"/>
      <c r="L14" s="65"/>
      <c r="M14" s="63" t="s">
        <v>2</v>
      </c>
      <c r="N14" s="64"/>
      <c r="O14" s="65"/>
      <c r="P14" s="30" t="s">
        <v>12</v>
      </c>
    </row>
    <row r="15" spans="1:16" ht="12" customHeight="1">
      <c r="A15" s="8"/>
      <c r="B15" s="25" t="s">
        <v>11</v>
      </c>
      <c r="C15" s="67"/>
      <c r="D15" s="72"/>
      <c r="E15" s="72"/>
      <c r="F15" s="43" t="s">
        <v>20</v>
      </c>
      <c r="G15" s="15" t="s">
        <v>20</v>
      </c>
      <c r="H15" s="16" t="s">
        <v>22</v>
      </c>
      <c r="I15" s="62"/>
      <c r="J15" s="17" t="s">
        <v>3</v>
      </c>
      <c r="K15" s="17" t="s">
        <v>4</v>
      </c>
      <c r="L15" s="18" t="s">
        <v>5</v>
      </c>
      <c r="M15" s="17" t="s">
        <v>3</v>
      </c>
      <c r="N15" s="17" t="s">
        <v>4</v>
      </c>
      <c r="O15" s="18" t="s">
        <v>5</v>
      </c>
      <c r="P15" s="31" t="s">
        <v>13</v>
      </c>
    </row>
    <row r="16" spans="1:16" ht="12.75" customHeight="1">
      <c r="A16" s="8"/>
      <c r="B16" s="15">
        <v>2100</v>
      </c>
      <c r="C16" s="48" t="s">
        <v>76</v>
      </c>
      <c r="D16" s="17" t="s">
        <v>77</v>
      </c>
      <c r="E16" s="17" t="s">
        <v>78</v>
      </c>
      <c r="F16" s="22">
        <v>0.607037037037037</v>
      </c>
      <c r="G16" s="19">
        <f aca="true" t="shared" si="7" ref="G16:G21">IF(F16&gt;H$13,F16-H$13,F16+24-H$13)</f>
        <v>0.10356481481481483</v>
      </c>
      <c r="H16" s="20">
        <f aca="true" t="shared" si="8" ref="H16:H21">HOUR(G16)*60*60+MINUTE(G16)*60+SECOND(G16)</f>
        <v>8948</v>
      </c>
      <c r="I16" s="50">
        <v>1.033</v>
      </c>
      <c r="J16" s="20">
        <f aca="true" t="shared" si="9" ref="J16:J21">H16*I16</f>
        <v>9243.284</v>
      </c>
      <c r="K16" s="21">
        <f aca="true" t="shared" si="10" ref="K16:L21">RANK(J16,J$16:J$22,1)</f>
        <v>1</v>
      </c>
      <c r="L16" s="21">
        <f t="shared" si="10"/>
        <v>1</v>
      </c>
      <c r="M16" s="20">
        <f aca="true" t="shared" si="11" ref="M16:M21">H16*I16</f>
        <v>9243.284</v>
      </c>
      <c r="N16" s="21">
        <f aca="true" t="shared" si="12" ref="N16:O21">RANK(M16,M$16:M$22,1)</f>
        <v>1</v>
      </c>
      <c r="O16" s="21">
        <f t="shared" si="12"/>
        <v>1</v>
      </c>
      <c r="P16" s="32">
        <f aca="true" t="shared" si="13" ref="P16:P22">O16*1</f>
        <v>1</v>
      </c>
    </row>
    <row r="17" spans="1:16" ht="12.75" customHeight="1">
      <c r="A17" s="8"/>
      <c r="B17" s="25">
        <v>532</v>
      </c>
      <c r="C17" s="51" t="s">
        <v>45</v>
      </c>
      <c r="D17" s="17" t="s">
        <v>44</v>
      </c>
      <c r="E17" s="17" t="s">
        <v>46</v>
      </c>
      <c r="F17" s="58">
        <v>0.6094444444444445</v>
      </c>
      <c r="G17" s="19">
        <f t="shared" si="7"/>
        <v>0.10597222222222225</v>
      </c>
      <c r="H17" s="20">
        <f t="shared" si="8"/>
        <v>9156</v>
      </c>
      <c r="I17" s="50">
        <v>1.039</v>
      </c>
      <c r="J17" s="20">
        <f t="shared" si="9"/>
        <v>9513.083999999999</v>
      </c>
      <c r="K17" s="21">
        <f t="shared" si="10"/>
        <v>2</v>
      </c>
      <c r="L17" s="21">
        <f t="shared" si="10"/>
        <v>2</v>
      </c>
      <c r="M17" s="20">
        <f t="shared" si="11"/>
        <v>9513.083999999999</v>
      </c>
      <c r="N17" s="21">
        <f t="shared" si="12"/>
        <v>2</v>
      </c>
      <c r="O17" s="21">
        <f t="shared" si="12"/>
        <v>2</v>
      </c>
      <c r="P17" s="32">
        <f t="shared" si="13"/>
        <v>2</v>
      </c>
    </row>
    <row r="18" spans="1:16" ht="12.75" customHeight="1">
      <c r="A18" s="8"/>
      <c r="B18" s="15">
        <v>2035</v>
      </c>
      <c r="C18" s="48" t="s">
        <v>49</v>
      </c>
      <c r="D18" s="17" t="s">
        <v>50</v>
      </c>
      <c r="E18" s="17" t="s">
        <v>51</v>
      </c>
      <c r="F18" s="22">
        <v>0.6110300925925926</v>
      </c>
      <c r="G18" s="19">
        <f t="shared" si="7"/>
        <v>0.10755787037037035</v>
      </c>
      <c r="H18" s="20">
        <f t="shared" si="8"/>
        <v>9293</v>
      </c>
      <c r="I18" s="50">
        <v>1.026</v>
      </c>
      <c r="J18" s="20">
        <f t="shared" si="9"/>
        <v>9534.618</v>
      </c>
      <c r="K18" s="21">
        <f t="shared" si="10"/>
        <v>3</v>
      </c>
      <c r="L18" s="21">
        <f t="shared" si="10"/>
        <v>3</v>
      </c>
      <c r="M18" s="20">
        <f t="shared" si="11"/>
        <v>9534.618</v>
      </c>
      <c r="N18" s="21">
        <f t="shared" si="12"/>
        <v>3</v>
      </c>
      <c r="O18" s="21">
        <f t="shared" si="12"/>
        <v>3</v>
      </c>
      <c r="P18" s="32">
        <f t="shared" si="13"/>
        <v>3</v>
      </c>
    </row>
    <row r="19" spans="1:16" ht="12.75" customHeight="1">
      <c r="A19" s="8"/>
      <c r="B19" s="25">
        <v>1010</v>
      </c>
      <c r="C19" s="51" t="s">
        <v>47</v>
      </c>
      <c r="D19" s="17" t="s">
        <v>44</v>
      </c>
      <c r="E19" s="17" t="s">
        <v>48</v>
      </c>
      <c r="F19" s="22">
        <v>0.6097916666666666</v>
      </c>
      <c r="G19" s="19">
        <f t="shared" si="7"/>
        <v>0.10631944444444441</v>
      </c>
      <c r="H19" s="20">
        <f t="shared" si="8"/>
        <v>9186</v>
      </c>
      <c r="I19" s="50">
        <v>1.039</v>
      </c>
      <c r="J19" s="20">
        <f t="shared" si="9"/>
        <v>9544.253999999999</v>
      </c>
      <c r="K19" s="21">
        <f t="shared" si="10"/>
        <v>4</v>
      </c>
      <c r="L19" s="21">
        <f t="shared" si="10"/>
        <v>4</v>
      </c>
      <c r="M19" s="20">
        <f t="shared" si="11"/>
        <v>9544.253999999999</v>
      </c>
      <c r="N19" s="21">
        <f t="shared" si="12"/>
        <v>4</v>
      </c>
      <c r="O19" s="21">
        <f t="shared" si="12"/>
        <v>4</v>
      </c>
      <c r="P19" s="32">
        <f t="shared" si="13"/>
        <v>4</v>
      </c>
    </row>
    <row r="20" spans="1:16" ht="12.75" customHeight="1">
      <c r="A20" s="8"/>
      <c r="B20" s="49">
        <v>355</v>
      </c>
      <c r="C20" s="52" t="s">
        <v>74</v>
      </c>
      <c r="D20" s="17" t="s">
        <v>40</v>
      </c>
      <c r="E20" s="17" t="s">
        <v>75</v>
      </c>
      <c r="F20" s="22">
        <v>0.6140509259259259</v>
      </c>
      <c r="G20" s="19">
        <f t="shared" si="7"/>
        <v>0.1105787037037037</v>
      </c>
      <c r="H20" s="20">
        <f t="shared" si="8"/>
        <v>9554</v>
      </c>
      <c r="I20" s="50">
        <v>1.035</v>
      </c>
      <c r="J20" s="20">
        <f t="shared" si="9"/>
        <v>9888.39</v>
      </c>
      <c r="K20" s="21">
        <f t="shared" si="10"/>
        <v>5</v>
      </c>
      <c r="L20" s="21">
        <f t="shared" si="10"/>
        <v>5</v>
      </c>
      <c r="M20" s="20">
        <f t="shared" si="11"/>
        <v>9888.39</v>
      </c>
      <c r="N20" s="21">
        <f t="shared" si="12"/>
        <v>5</v>
      </c>
      <c r="O20" s="21">
        <f t="shared" si="12"/>
        <v>5</v>
      </c>
      <c r="P20" s="32">
        <f t="shared" si="13"/>
        <v>5</v>
      </c>
    </row>
    <row r="21" spans="1:16" ht="12.75" customHeight="1">
      <c r="A21" s="8"/>
      <c r="B21" s="25">
        <v>700</v>
      </c>
      <c r="C21" s="51" t="s">
        <v>71</v>
      </c>
      <c r="D21" s="17" t="s">
        <v>72</v>
      </c>
      <c r="E21" s="17" t="s">
        <v>73</v>
      </c>
      <c r="F21" s="58">
        <v>0.6175</v>
      </c>
      <c r="G21" s="19">
        <f t="shared" si="7"/>
        <v>0.11402777777777784</v>
      </c>
      <c r="H21" s="20">
        <f t="shared" si="8"/>
        <v>9852</v>
      </c>
      <c r="I21" s="50">
        <v>1.045</v>
      </c>
      <c r="J21" s="20">
        <f t="shared" si="9"/>
        <v>10295.34</v>
      </c>
      <c r="K21" s="21">
        <f t="shared" si="10"/>
        <v>6</v>
      </c>
      <c r="L21" s="21">
        <f t="shared" si="10"/>
        <v>6</v>
      </c>
      <c r="M21" s="20">
        <f t="shared" si="11"/>
        <v>10295.34</v>
      </c>
      <c r="N21" s="21">
        <f t="shared" si="12"/>
        <v>6</v>
      </c>
      <c r="O21" s="21">
        <f t="shared" si="12"/>
        <v>6</v>
      </c>
      <c r="P21" s="32">
        <f t="shared" si="13"/>
        <v>6</v>
      </c>
    </row>
    <row r="22" spans="1:16" ht="12.75" customHeight="1">
      <c r="A22" s="8"/>
      <c r="B22" s="43">
        <v>5050</v>
      </c>
      <c r="C22" s="17" t="s">
        <v>69</v>
      </c>
      <c r="D22" s="17" t="s">
        <v>43</v>
      </c>
      <c r="E22" s="17" t="s">
        <v>70</v>
      </c>
      <c r="F22" s="22" t="s">
        <v>119</v>
      </c>
      <c r="G22" s="19" t="s">
        <v>120</v>
      </c>
      <c r="H22" s="20" t="s">
        <v>120</v>
      </c>
      <c r="I22" s="50">
        <v>1.046</v>
      </c>
      <c r="J22" s="20" t="s">
        <v>119</v>
      </c>
      <c r="K22" s="21" t="s">
        <v>120</v>
      </c>
      <c r="L22" s="21">
        <v>8</v>
      </c>
      <c r="M22" s="20" t="s">
        <v>119</v>
      </c>
      <c r="N22" s="21" t="s">
        <v>120</v>
      </c>
      <c r="O22" s="21">
        <v>8</v>
      </c>
      <c r="P22" s="32">
        <f t="shared" si="13"/>
        <v>8</v>
      </c>
    </row>
    <row r="23" spans="1:16" ht="12.75" customHeight="1">
      <c r="A23" s="3" t="s">
        <v>15</v>
      </c>
      <c r="B23" s="28"/>
      <c r="C23" s="28"/>
      <c r="D23" s="6"/>
      <c r="E23" s="6"/>
      <c r="F23" s="6"/>
      <c r="G23" s="10" t="s">
        <v>6</v>
      </c>
      <c r="H23" s="2">
        <v>0.5069444444444444</v>
      </c>
      <c r="I23" s="11"/>
      <c r="J23" s="12"/>
      <c r="K23" s="13"/>
      <c r="L23" s="6"/>
      <c r="M23" s="13"/>
      <c r="N23" s="13"/>
      <c r="O23" s="6"/>
      <c r="P23" s="29"/>
    </row>
    <row r="24" spans="1:16" ht="12" customHeight="1">
      <c r="A24" s="8"/>
      <c r="B24" s="24" t="s">
        <v>10</v>
      </c>
      <c r="C24" s="66" t="s">
        <v>9</v>
      </c>
      <c r="D24" s="68" t="s">
        <v>8</v>
      </c>
      <c r="E24" s="68" t="s">
        <v>16</v>
      </c>
      <c r="F24" s="14" t="s">
        <v>19</v>
      </c>
      <c r="G24" s="70" t="s">
        <v>21</v>
      </c>
      <c r="H24" s="71"/>
      <c r="I24" s="61" t="s">
        <v>0</v>
      </c>
      <c r="J24" s="63" t="s">
        <v>1</v>
      </c>
      <c r="K24" s="64"/>
      <c r="L24" s="65"/>
      <c r="M24" s="63" t="s">
        <v>2</v>
      </c>
      <c r="N24" s="64"/>
      <c r="O24" s="65"/>
      <c r="P24" s="30" t="s">
        <v>12</v>
      </c>
    </row>
    <row r="25" spans="1:16" ht="12" customHeight="1">
      <c r="A25" s="8"/>
      <c r="B25" s="25" t="s">
        <v>11</v>
      </c>
      <c r="C25" s="67"/>
      <c r="D25" s="69"/>
      <c r="E25" s="69"/>
      <c r="F25" s="43" t="s">
        <v>20</v>
      </c>
      <c r="G25" s="15" t="s">
        <v>20</v>
      </c>
      <c r="H25" s="16" t="s">
        <v>22</v>
      </c>
      <c r="I25" s="62"/>
      <c r="J25" s="17" t="s">
        <v>3</v>
      </c>
      <c r="K25" s="17" t="s">
        <v>4</v>
      </c>
      <c r="L25" s="18" t="s">
        <v>5</v>
      </c>
      <c r="M25" s="17" t="s">
        <v>3</v>
      </c>
      <c r="N25" s="17" t="s">
        <v>4</v>
      </c>
      <c r="O25" s="18" t="s">
        <v>5</v>
      </c>
      <c r="P25" s="31" t="s">
        <v>13</v>
      </c>
    </row>
    <row r="26" spans="1:16" ht="12.75" customHeight="1">
      <c r="A26" s="8"/>
      <c r="B26" s="53">
        <v>1987</v>
      </c>
      <c r="C26" s="51" t="s">
        <v>58</v>
      </c>
      <c r="D26" s="17" t="s">
        <v>59</v>
      </c>
      <c r="E26" s="17" t="s">
        <v>60</v>
      </c>
      <c r="F26" s="22">
        <v>0.5883449074074074</v>
      </c>
      <c r="G26" s="19">
        <f aca="true" t="shared" si="14" ref="G26:G33">IF(F26&gt;H$23,F26-H$23,F26+24-H$23)</f>
        <v>0.081400462962963</v>
      </c>
      <c r="H26" s="20">
        <f aca="true" t="shared" si="15" ref="H26:H33">HOUR(G26)*60*60+MINUTE(G26)*60+SECOND(G26)</f>
        <v>7033</v>
      </c>
      <c r="I26" s="56">
        <v>1.004</v>
      </c>
      <c r="J26" s="20">
        <f aca="true" t="shared" si="16" ref="J26:J33">H26*I26</f>
        <v>7061.132</v>
      </c>
      <c r="K26" s="21">
        <f>RANK(J26,J$26:J$37,1)</f>
        <v>1</v>
      </c>
      <c r="L26" s="21">
        <f aca="true" t="shared" si="17" ref="L26:L33">RANK(K26,K$26:K$34,1)</f>
        <v>1</v>
      </c>
      <c r="M26" s="20">
        <f aca="true" t="shared" si="18" ref="M26:M33">H26*I26</f>
        <v>7061.132</v>
      </c>
      <c r="N26" s="21">
        <f aca="true" t="shared" si="19" ref="N26:O33">RANK(M26,M$26:M$34,1)</f>
        <v>1</v>
      </c>
      <c r="O26" s="21">
        <f t="shared" si="19"/>
        <v>1</v>
      </c>
      <c r="P26" s="32">
        <f aca="true" t="shared" si="20" ref="P26:P34">O26*1</f>
        <v>1</v>
      </c>
    </row>
    <row r="27" spans="1:16" ht="12.75" customHeight="1">
      <c r="A27" s="8"/>
      <c r="B27" s="53">
        <v>9995</v>
      </c>
      <c r="C27" s="51" t="s">
        <v>55</v>
      </c>
      <c r="D27" s="17" t="s">
        <v>56</v>
      </c>
      <c r="E27" s="17" t="s">
        <v>57</v>
      </c>
      <c r="F27" s="22">
        <v>0.5888078703703704</v>
      </c>
      <c r="G27" s="19">
        <f t="shared" si="14"/>
        <v>0.08186342592592599</v>
      </c>
      <c r="H27" s="20">
        <f t="shared" si="15"/>
        <v>7073</v>
      </c>
      <c r="I27" s="56">
        <v>1.004</v>
      </c>
      <c r="J27" s="20">
        <f t="shared" si="16"/>
        <v>7101.292</v>
      </c>
      <c r="K27" s="21">
        <f>RANK(J27,J$26:J$37,1)</f>
        <v>2</v>
      </c>
      <c r="L27" s="21">
        <f t="shared" si="17"/>
        <v>2</v>
      </c>
      <c r="M27" s="20">
        <f t="shared" si="18"/>
        <v>7101.292</v>
      </c>
      <c r="N27" s="21">
        <f t="shared" si="19"/>
        <v>2</v>
      </c>
      <c r="O27" s="21">
        <f t="shared" si="19"/>
        <v>2</v>
      </c>
      <c r="P27" s="32">
        <f t="shared" si="20"/>
        <v>2</v>
      </c>
    </row>
    <row r="28" spans="1:16" ht="12.75" customHeight="1">
      <c r="A28" s="8"/>
      <c r="B28" s="15" t="s">
        <v>52</v>
      </c>
      <c r="C28" s="48" t="s">
        <v>53</v>
      </c>
      <c r="D28" s="17" t="s">
        <v>50</v>
      </c>
      <c r="E28" s="17" t="s">
        <v>54</v>
      </c>
      <c r="F28" s="22">
        <v>0.5875115740740741</v>
      </c>
      <c r="G28" s="19">
        <f t="shared" si="14"/>
        <v>0.08056712962962964</v>
      </c>
      <c r="H28" s="20">
        <f t="shared" si="15"/>
        <v>6961</v>
      </c>
      <c r="I28" s="50">
        <v>1.022</v>
      </c>
      <c r="J28" s="20">
        <f t="shared" si="16"/>
        <v>7114.142</v>
      </c>
      <c r="K28" s="21">
        <f>RANK(J28,J$26:J$37,1)</f>
        <v>3</v>
      </c>
      <c r="L28" s="21">
        <f t="shared" si="17"/>
        <v>3</v>
      </c>
      <c r="M28" s="20">
        <f t="shared" si="18"/>
        <v>7114.142</v>
      </c>
      <c r="N28" s="21">
        <f t="shared" si="19"/>
        <v>3</v>
      </c>
      <c r="O28" s="21">
        <f t="shared" si="19"/>
        <v>3</v>
      </c>
      <c r="P28" s="32">
        <f t="shared" si="20"/>
        <v>3</v>
      </c>
    </row>
    <row r="29" spans="1:16" ht="12.75" customHeight="1">
      <c r="A29" s="8"/>
      <c r="B29" s="15">
        <v>2010</v>
      </c>
      <c r="C29" s="48" t="s">
        <v>79</v>
      </c>
      <c r="D29" s="17" t="s">
        <v>80</v>
      </c>
      <c r="E29" s="17" t="s">
        <v>81</v>
      </c>
      <c r="F29" s="22">
        <v>0.5906481481481481</v>
      </c>
      <c r="G29" s="19">
        <f t="shared" si="14"/>
        <v>0.08370370370370372</v>
      </c>
      <c r="H29" s="20">
        <f t="shared" si="15"/>
        <v>7232</v>
      </c>
      <c r="I29" s="50">
        <v>1.008</v>
      </c>
      <c r="J29" s="20">
        <f t="shared" si="16"/>
        <v>7289.856</v>
      </c>
      <c r="K29" s="21">
        <f>RANK(J29,J$26:J$37,1)</f>
        <v>4</v>
      </c>
      <c r="L29" s="21">
        <f t="shared" si="17"/>
        <v>4</v>
      </c>
      <c r="M29" s="20">
        <f t="shared" si="18"/>
        <v>7289.856</v>
      </c>
      <c r="N29" s="21">
        <f t="shared" si="19"/>
        <v>4</v>
      </c>
      <c r="O29" s="21">
        <f t="shared" si="19"/>
        <v>4</v>
      </c>
      <c r="P29" s="32">
        <f t="shared" si="20"/>
        <v>4</v>
      </c>
    </row>
    <row r="30" spans="1:16" ht="12.75" customHeight="1">
      <c r="A30" s="8"/>
      <c r="B30" s="15">
        <v>275</v>
      </c>
      <c r="C30" s="48" t="s">
        <v>93</v>
      </c>
      <c r="D30" s="17" t="s">
        <v>24</v>
      </c>
      <c r="E30" s="17" t="s">
        <v>94</v>
      </c>
      <c r="F30" s="34">
        <v>0.5931828703703704</v>
      </c>
      <c r="G30" s="19">
        <f t="shared" si="14"/>
        <v>0.08623842592592601</v>
      </c>
      <c r="H30" s="20">
        <f t="shared" si="15"/>
        <v>7451</v>
      </c>
      <c r="I30" s="50">
        <v>0.987</v>
      </c>
      <c r="J30" s="20">
        <f t="shared" si="16"/>
        <v>7354.137</v>
      </c>
      <c r="K30" s="21">
        <f>RANK(J30,J$26:J$37,1)</f>
        <v>5</v>
      </c>
      <c r="L30" s="21">
        <f t="shared" si="17"/>
        <v>5</v>
      </c>
      <c r="M30" s="20">
        <f t="shared" si="18"/>
        <v>7354.137</v>
      </c>
      <c r="N30" s="21">
        <f t="shared" si="19"/>
        <v>5</v>
      </c>
      <c r="O30" s="21">
        <f t="shared" si="19"/>
        <v>5</v>
      </c>
      <c r="P30" s="32">
        <f t="shared" si="20"/>
        <v>5</v>
      </c>
    </row>
    <row r="31" spans="1:16" ht="12.75" customHeight="1">
      <c r="A31" s="8"/>
      <c r="B31" s="25">
        <v>2901</v>
      </c>
      <c r="C31" s="51" t="s">
        <v>88</v>
      </c>
      <c r="D31" s="17" t="s">
        <v>86</v>
      </c>
      <c r="E31" s="17" t="s">
        <v>89</v>
      </c>
      <c r="F31" s="22">
        <v>0.593287037037037</v>
      </c>
      <c r="G31" s="19">
        <f t="shared" si="14"/>
        <v>0.08634259259259258</v>
      </c>
      <c r="H31" s="20">
        <f t="shared" si="15"/>
        <v>7460</v>
      </c>
      <c r="I31" s="50">
        <v>0.991</v>
      </c>
      <c r="J31" s="20">
        <f t="shared" si="16"/>
        <v>7392.86</v>
      </c>
      <c r="K31" s="21">
        <f>RANK(J31,J$26:J$34,1)</f>
        <v>6</v>
      </c>
      <c r="L31" s="21">
        <f t="shared" si="17"/>
        <v>6</v>
      </c>
      <c r="M31" s="20">
        <f t="shared" si="18"/>
        <v>7392.86</v>
      </c>
      <c r="N31" s="21">
        <f t="shared" si="19"/>
        <v>6</v>
      </c>
      <c r="O31" s="21">
        <f t="shared" si="19"/>
        <v>6</v>
      </c>
      <c r="P31" s="32">
        <f t="shared" si="20"/>
        <v>6</v>
      </c>
    </row>
    <row r="32" spans="1:16" ht="12.75" customHeight="1">
      <c r="A32" s="8"/>
      <c r="B32" s="53">
        <v>2902</v>
      </c>
      <c r="C32" s="51" t="s">
        <v>85</v>
      </c>
      <c r="D32" s="17" t="s">
        <v>86</v>
      </c>
      <c r="E32" s="17" t="s">
        <v>87</v>
      </c>
      <c r="F32" s="22">
        <v>0.5956597222222222</v>
      </c>
      <c r="G32" s="19">
        <f t="shared" si="14"/>
        <v>0.08871527777777777</v>
      </c>
      <c r="H32" s="20">
        <f t="shared" si="15"/>
        <v>7665</v>
      </c>
      <c r="I32" s="50">
        <v>0.991</v>
      </c>
      <c r="J32" s="20">
        <f t="shared" si="16"/>
        <v>7596.015</v>
      </c>
      <c r="K32" s="21">
        <f>RANK(J32,J$26:J$37,1)</f>
        <v>7</v>
      </c>
      <c r="L32" s="21">
        <f t="shared" si="17"/>
        <v>7</v>
      </c>
      <c r="M32" s="20">
        <f t="shared" si="18"/>
        <v>7596.015</v>
      </c>
      <c r="N32" s="21">
        <f t="shared" si="19"/>
        <v>7</v>
      </c>
      <c r="O32" s="21">
        <f t="shared" si="19"/>
        <v>7</v>
      </c>
      <c r="P32" s="32">
        <f t="shared" si="20"/>
        <v>7</v>
      </c>
    </row>
    <row r="33" spans="1:16" ht="12.75" customHeight="1">
      <c r="A33" s="8"/>
      <c r="B33" s="43">
        <v>2030</v>
      </c>
      <c r="C33" s="17" t="s">
        <v>90</v>
      </c>
      <c r="D33" s="17" t="s">
        <v>91</v>
      </c>
      <c r="E33" s="17" t="s">
        <v>92</v>
      </c>
      <c r="F33" s="58">
        <v>0.5962847222222222</v>
      </c>
      <c r="G33" s="19">
        <f t="shared" si="14"/>
        <v>0.08934027777777775</v>
      </c>
      <c r="H33" s="20">
        <f t="shared" si="15"/>
        <v>7719</v>
      </c>
      <c r="I33" s="50">
        <v>0.989</v>
      </c>
      <c r="J33" s="20">
        <f t="shared" si="16"/>
        <v>7634.091</v>
      </c>
      <c r="K33" s="21">
        <f>RANK(J33,J$26:J$37,1)</f>
        <v>8</v>
      </c>
      <c r="L33" s="21">
        <f t="shared" si="17"/>
        <v>8</v>
      </c>
      <c r="M33" s="20">
        <f t="shared" si="18"/>
        <v>7634.091</v>
      </c>
      <c r="N33" s="21">
        <f t="shared" si="19"/>
        <v>8</v>
      </c>
      <c r="O33" s="21">
        <f t="shared" si="19"/>
        <v>8</v>
      </c>
      <c r="P33" s="32">
        <f t="shared" si="20"/>
        <v>8</v>
      </c>
    </row>
    <row r="34" spans="1:16" ht="12.75" customHeight="1">
      <c r="A34" s="8"/>
      <c r="B34" s="54">
        <v>4321</v>
      </c>
      <c r="C34" s="52" t="s">
        <v>82</v>
      </c>
      <c r="D34" s="17" t="s">
        <v>83</v>
      </c>
      <c r="E34" s="17" t="s">
        <v>84</v>
      </c>
      <c r="F34" s="22" t="s">
        <v>121</v>
      </c>
      <c r="G34" s="19"/>
      <c r="H34" s="20"/>
      <c r="I34" s="56">
        <v>0.999</v>
      </c>
      <c r="J34" s="20" t="s">
        <v>121</v>
      </c>
      <c r="K34" s="21" t="s">
        <v>120</v>
      </c>
      <c r="L34" s="21">
        <v>10</v>
      </c>
      <c r="M34" s="20" t="s">
        <v>121</v>
      </c>
      <c r="N34" s="21" t="s">
        <v>120</v>
      </c>
      <c r="O34" s="21">
        <v>10</v>
      </c>
      <c r="P34" s="32">
        <f t="shared" si="20"/>
        <v>10</v>
      </c>
    </row>
    <row r="35" spans="1:16" ht="12.75" customHeight="1">
      <c r="A35" s="3" t="s">
        <v>28</v>
      </c>
      <c r="D35" s="6"/>
      <c r="E35" s="6"/>
      <c r="F35" s="6"/>
      <c r="G35" s="10" t="s">
        <v>6</v>
      </c>
      <c r="H35" s="2">
        <v>0.5104166666666666</v>
      </c>
      <c r="I35" s="11"/>
      <c r="J35" s="12"/>
      <c r="K35" s="13"/>
      <c r="L35" s="6"/>
      <c r="M35" s="13"/>
      <c r="N35" s="13"/>
      <c r="O35" s="6"/>
      <c r="P35" s="29"/>
    </row>
    <row r="36" spans="1:16" ht="12" customHeight="1">
      <c r="A36" s="8"/>
      <c r="B36" s="24" t="s">
        <v>10</v>
      </c>
      <c r="C36" s="66" t="s">
        <v>9</v>
      </c>
      <c r="D36" s="68" t="s">
        <v>8</v>
      </c>
      <c r="E36" s="68" t="s">
        <v>16</v>
      </c>
      <c r="F36" s="14" t="s">
        <v>19</v>
      </c>
      <c r="G36" s="70" t="s">
        <v>21</v>
      </c>
      <c r="H36" s="71"/>
      <c r="I36" s="61" t="s">
        <v>0</v>
      </c>
      <c r="J36" s="63" t="s">
        <v>1</v>
      </c>
      <c r="K36" s="64"/>
      <c r="L36" s="65"/>
      <c r="M36" s="63" t="s">
        <v>2</v>
      </c>
      <c r="N36" s="64"/>
      <c r="O36" s="65"/>
      <c r="P36" s="30" t="s">
        <v>12</v>
      </c>
    </row>
    <row r="37" spans="1:16" ht="12" customHeight="1">
      <c r="A37" s="8"/>
      <c r="B37" s="25" t="s">
        <v>11</v>
      </c>
      <c r="C37" s="67"/>
      <c r="D37" s="72"/>
      <c r="E37" s="72"/>
      <c r="F37" s="43" t="s">
        <v>20</v>
      </c>
      <c r="G37" s="15" t="s">
        <v>20</v>
      </c>
      <c r="H37" s="16" t="s">
        <v>22</v>
      </c>
      <c r="I37" s="62"/>
      <c r="J37" s="17" t="s">
        <v>3</v>
      </c>
      <c r="K37" s="17" t="s">
        <v>4</v>
      </c>
      <c r="L37" s="18" t="s">
        <v>5</v>
      </c>
      <c r="M37" s="17" t="s">
        <v>3</v>
      </c>
      <c r="N37" s="17" t="s">
        <v>4</v>
      </c>
      <c r="O37" s="18" t="s">
        <v>5</v>
      </c>
      <c r="P37" s="31" t="s">
        <v>13</v>
      </c>
    </row>
    <row r="38" spans="1:16" ht="12.75" customHeight="1">
      <c r="A38" s="8"/>
      <c r="B38" s="15">
        <v>351</v>
      </c>
      <c r="C38" s="48" t="s">
        <v>107</v>
      </c>
      <c r="D38" s="48" t="s">
        <v>24</v>
      </c>
      <c r="E38" s="17" t="s">
        <v>108</v>
      </c>
      <c r="F38" s="22">
        <v>0.6006597222222222</v>
      </c>
      <c r="G38" s="19">
        <f>IF(F38&gt;H$35,F38-H$35,F38+24-H$35)</f>
        <v>0.09024305555555556</v>
      </c>
      <c r="H38" s="20">
        <f>HOUR(G38)*60*60+MINUTE(G38)*60+SECOND(G38)</f>
        <v>7797</v>
      </c>
      <c r="I38" s="50">
        <v>0.91</v>
      </c>
      <c r="J38" s="20">
        <f>H38*I38</f>
        <v>7095.27</v>
      </c>
      <c r="K38" s="21">
        <f>RANK(J38,J$38:J$42,1)</f>
        <v>1</v>
      </c>
      <c r="L38" s="21">
        <f>RANK(K38,K$38:K$42,1)</f>
        <v>1</v>
      </c>
      <c r="M38" s="20">
        <f>H38*I38</f>
        <v>7095.27</v>
      </c>
      <c r="N38" s="21">
        <f>RANK(M38,M$38:M$42,1)</f>
        <v>1</v>
      </c>
      <c r="O38" s="21">
        <f>RANK(N38,N$38:N$42,1)</f>
        <v>1</v>
      </c>
      <c r="P38" s="32">
        <f>O38*1</f>
        <v>1</v>
      </c>
    </row>
    <row r="39" spans="1:16" ht="12.75" customHeight="1">
      <c r="A39" s="8"/>
      <c r="B39" s="25">
        <v>54321</v>
      </c>
      <c r="C39" s="51" t="s">
        <v>101</v>
      </c>
      <c r="D39" s="48" t="s">
        <v>102</v>
      </c>
      <c r="E39" s="17" t="s">
        <v>103</v>
      </c>
      <c r="F39" s="22">
        <v>0.6048842592592593</v>
      </c>
      <c r="G39" s="19">
        <f>IF(F39&gt;H$35,F39-H$35,F39+24-H$35)</f>
        <v>0.09446759259259263</v>
      </c>
      <c r="H39" s="20">
        <f>HOUR(G39)*60*60+MINUTE(G39)*60+SECOND(G39)</f>
        <v>8162</v>
      </c>
      <c r="I39" s="50">
        <v>0.96</v>
      </c>
      <c r="J39" s="20">
        <f>H39*I39</f>
        <v>7835.5199999999995</v>
      </c>
      <c r="K39" s="21">
        <f>RANK(J39,J$38:J$42,1)</f>
        <v>2</v>
      </c>
      <c r="L39" s="21">
        <f>RANK(K39,K$38:K$42,1)</f>
        <v>2</v>
      </c>
      <c r="M39" s="20">
        <f>H39*I39</f>
        <v>7835.5199999999995</v>
      </c>
      <c r="N39" s="21">
        <f>RANK(M39,M$38:M$42,1)</f>
        <v>2</v>
      </c>
      <c r="O39" s="21">
        <f>RANK(N39,N$38:N$42,1)</f>
        <v>2</v>
      </c>
      <c r="P39" s="32">
        <f>O39*1</f>
        <v>2</v>
      </c>
    </row>
    <row r="40" spans="1:16" ht="12.75" customHeight="1">
      <c r="A40" s="8"/>
      <c r="B40" s="25">
        <v>2305</v>
      </c>
      <c r="C40" s="51" t="s">
        <v>95</v>
      </c>
      <c r="D40" s="48" t="s">
        <v>96</v>
      </c>
      <c r="E40" s="17" t="s">
        <v>97</v>
      </c>
      <c r="F40" s="22">
        <v>0.6053472222222221</v>
      </c>
      <c r="G40" s="19">
        <f>IF(F40&gt;H$35,F40-H$35,F40+24-H$35)</f>
        <v>0.09493055555555552</v>
      </c>
      <c r="H40" s="20">
        <f>HOUR(G40)*60*60+MINUTE(G40)*60+SECOND(G40)</f>
        <v>8202</v>
      </c>
      <c r="I40" s="50">
        <v>0.979</v>
      </c>
      <c r="J40" s="20">
        <f>H40*I40</f>
        <v>8029.758</v>
      </c>
      <c r="K40" s="21">
        <f>RANK(J40,J$38:J$42,1)</f>
        <v>3</v>
      </c>
      <c r="L40" s="21">
        <f>RANK(K40,K$38:K$42,1)</f>
        <v>3</v>
      </c>
      <c r="M40" s="20">
        <f>H40*I40</f>
        <v>8029.758</v>
      </c>
      <c r="N40" s="21">
        <f>RANK(M40,M$38:M$42,1)</f>
        <v>3</v>
      </c>
      <c r="O40" s="21">
        <f>RANK(N40,N$38:N$42,1)</f>
        <v>3</v>
      </c>
      <c r="P40" s="32">
        <f>O40*1</f>
        <v>3</v>
      </c>
    </row>
    <row r="41" spans="1:16" ht="12.75" customHeight="1">
      <c r="A41" s="8"/>
      <c r="B41" s="25">
        <v>25004</v>
      </c>
      <c r="C41" s="51" t="s">
        <v>104</v>
      </c>
      <c r="D41" s="48" t="s">
        <v>105</v>
      </c>
      <c r="E41" s="17" t="s">
        <v>106</v>
      </c>
      <c r="F41" s="22">
        <v>0.6254976851851851</v>
      </c>
      <c r="G41" s="19">
        <f>IF(F41&gt;H$35,F41-H$35,F41+24-H$35)</f>
        <v>0.11508101851851849</v>
      </c>
      <c r="H41" s="20">
        <f>HOUR(G41)*60*60+MINUTE(G41)*60+SECOND(G41)</f>
        <v>9943</v>
      </c>
      <c r="I41" s="50">
        <v>0.96</v>
      </c>
      <c r="J41" s="20">
        <f>H41*I41</f>
        <v>9545.279999999999</v>
      </c>
      <c r="K41" s="21">
        <f>RANK(J41,J$38:J$42,1)</f>
        <v>4</v>
      </c>
      <c r="L41" s="21">
        <f>RANK(K41,K$38:K$42,1)</f>
        <v>4</v>
      </c>
      <c r="M41" s="20">
        <f>H41*I41</f>
        <v>9545.279999999999</v>
      </c>
      <c r="N41" s="21">
        <f>RANK(M41,M$38:M$42,1)</f>
        <v>4</v>
      </c>
      <c r="O41" s="21">
        <f>RANK(N41,N$38:N$42,1)</f>
        <v>4</v>
      </c>
      <c r="P41" s="32">
        <f>O41*1</f>
        <v>4</v>
      </c>
    </row>
    <row r="42" spans="1:16" ht="12.75" customHeight="1">
      <c r="A42" s="8"/>
      <c r="B42" s="49">
        <v>3100</v>
      </c>
      <c r="C42" s="52" t="s">
        <v>98</v>
      </c>
      <c r="D42" s="17" t="s">
        <v>99</v>
      </c>
      <c r="E42" s="17" t="s">
        <v>100</v>
      </c>
      <c r="F42" s="22">
        <v>0.6364236111111111</v>
      </c>
      <c r="G42" s="19">
        <f>IF(F42&gt;H$35,F42-H$35,F42+24-H$35)</f>
        <v>0.1260069444444445</v>
      </c>
      <c r="H42" s="20">
        <f>HOUR(G42)*60*60+MINUTE(G42)*60+SECOND(G42)</f>
        <v>10887</v>
      </c>
      <c r="I42" s="50">
        <v>0.969</v>
      </c>
      <c r="J42" s="20">
        <f>H42*I42</f>
        <v>10549.502999999999</v>
      </c>
      <c r="K42" s="21">
        <f>RANK(J42,J$38:J$42,1)</f>
        <v>5</v>
      </c>
      <c r="L42" s="21">
        <f>RANK(K42,K$38:K$42,1)</f>
        <v>5</v>
      </c>
      <c r="M42" s="20" t="s">
        <v>121</v>
      </c>
      <c r="N42" s="21" t="s">
        <v>120</v>
      </c>
      <c r="O42" s="21">
        <v>6</v>
      </c>
      <c r="P42" s="32">
        <v>7</v>
      </c>
    </row>
    <row r="43" spans="1:16" ht="12.75" customHeight="1">
      <c r="A43" s="8"/>
      <c r="B43" s="49">
        <v>1750</v>
      </c>
      <c r="C43" s="52" t="s">
        <v>117</v>
      </c>
      <c r="D43" s="17"/>
      <c r="E43" s="17" t="s">
        <v>118</v>
      </c>
      <c r="F43" s="22" t="s">
        <v>119</v>
      </c>
      <c r="G43" s="19"/>
      <c r="H43" s="20"/>
      <c r="I43" s="50">
        <v>0.843</v>
      </c>
      <c r="J43" s="20" t="s">
        <v>119</v>
      </c>
      <c r="K43" s="21"/>
      <c r="L43" s="21">
        <v>7</v>
      </c>
      <c r="M43" s="20" t="s">
        <v>119</v>
      </c>
      <c r="N43" s="21"/>
      <c r="O43" s="21">
        <v>6</v>
      </c>
      <c r="P43" s="32">
        <v>7</v>
      </c>
    </row>
    <row r="44" spans="1:16" ht="12.75" customHeight="1">
      <c r="A44" s="45" t="s">
        <v>23</v>
      </c>
      <c r="D44" s="6"/>
      <c r="E44" s="4"/>
      <c r="F44" s="6"/>
      <c r="G44" s="10" t="s">
        <v>6</v>
      </c>
      <c r="H44" s="2">
        <v>0.5104166666666666</v>
      </c>
      <c r="I44" s="11"/>
      <c r="J44" s="12"/>
      <c r="K44" s="13"/>
      <c r="L44" s="6"/>
      <c r="M44" s="13"/>
      <c r="N44" s="13"/>
      <c r="O44" s="6"/>
      <c r="P44" s="29"/>
    </row>
    <row r="45" spans="1:16" ht="12" customHeight="1">
      <c r="A45" s="8"/>
      <c r="B45" s="24" t="s">
        <v>10</v>
      </c>
      <c r="C45" s="66" t="s">
        <v>9</v>
      </c>
      <c r="D45" s="68" t="s">
        <v>8</v>
      </c>
      <c r="E45" s="68" t="s">
        <v>16</v>
      </c>
      <c r="F45" s="14" t="s">
        <v>19</v>
      </c>
      <c r="G45" s="70" t="s">
        <v>21</v>
      </c>
      <c r="H45" s="71"/>
      <c r="I45" s="61" t="s">
        <v>35</v>
      </c>
      <c r="J45" s="63" t="s">
        <v>1</v>
      </c>
      <c r="K45" s="64"/>
      <c r="L45" s="65"/>
      <c r="M45" s="63" t="s">
        <v>2</v>
      </c>
      <c r="N45" s="64"/>
      <c r="O45" s="65"/>
      <c r="P45" s="30" t="s">
        <v>12</v>
      </c>
    </row>
    <row r="46" spans="1:16" ht="12" customHeight="1">
      <c r="A46" s="8"/>
      <c r="B46" s="25" t="s">
        <v>11</v>
      </c>
      <c r="C46" s="67"/>
      <c r="D46" s="69"/>
      <c r="E46" s="69"/>
      <c r="F46" s="43" t="s">
        <v>20</v>
      </c>
      <c r="G46" s="15" t="s">
        <v>20</v>
      </c>
      <c r="H46" s="16" t="s">
        <v>22</v>
      </c>
      <c r="I46" s="62"/>
      <c r="J46" s="17" t="s">
        <v>3</v>
      </c>
      <c r="K46" s="17" t="s">
        <v>4</v>
      </c>
      <c r="L46" s="18" t="s">
        <v>5</v>
      </c>
      <c r="M46" s="17" t="s">
        <v>3</v>
      </c>
      <c r="N46" s="17" t="s">
        <v>4</v>
      </c>
      <c r="O46" s="18" t="s">
        <v>5</v>
      </c>
      <c r="P46" s="31" t="s">
        <v>13</v>
      </c>
    </row>
    <row r="47" spans="1:16" ht="12.75" customHeight="1">
      <c r="A47" s="8"/>
      <c r="B47" s="54"/>
      <c r="C47" s="52" t="s">
        <v>109</v>
      </c>
      <c r="D47" s="17" t="s">
        <v>110</v>
      </c>
      <c r="E47" s="17" t="s">
        <v>111</v>
      </c>
      <c r="F47" s="60">
        <v>0.5880324074074074</v>
      </c>
      <c r="G47" s="19">
        <f>IF(F47&gt;H$44,F47-H$44,F47+24-H$44)</f>
        <v>0.07761574074074074</v>
      </c>
      <c r="H47" s="20">
        <f>HOUR(G47)*60*60+MINUTE(G47)*60+SECOND(G47)</f>
        <v>6706</v>
      </c>
      <c r="I47" s="50">
        <v>1.07</v>
      </c>
      <c r="J47" s="20">
        <f>H47*I47</f>
        <v>7175.42</v>
      </c>
      <c r="K47" s="21">
        <f>RANK(J47,J$47:J$49,1)</f>
        <v>1</v>
      </c>
      <c r="L47" s="21">
        <f>RANK(K47,K$47:K$49,1)</f>
        <v>1</v>
      </c>
      <c r="M47" s="20">
        <f>H47*I47</f>
        <v>7175.42</v>
      </c>
      <c r="N47" s="21">
        <f>RANK(M47,M$47:M$49,1)</f>
        <v>1</v>
      </c>
      <c r="O47" s="21">
        <f>RANK(N47,N$47:N$49,1)</f>
        <v>1</v>
      </c>
      <c r="P47" s="32">
        <f>O47*1</f>
        <v>1</v>
      </c>
    </row>
    <row r="48" spans="1:16" ht="12.75" customHeight="1">
      <c r="A48" s="8"/>
      <c r="B48" s="54" t="s">
        <v>113</v>
      </c>
      <c r="C48" s="52" t="s">
        <v>114</v>
      </c>
      <c r="D48" s="17" t="s">
        <v>115</v>
      </c>
      <c r="E48" s="17" t="s">
        <v>116</v>
      </c>
      <c r="F48" s="60">
        <v>0.5976967592592592</v>
      </c>
      <c r="G48" s="19">
        <f>IF(F48&gt;H$44,F48-H$44,F48+24-H$44)</f>
        <v>0.08728009259259262</v>
      </c>
      <c r="H48" s="20">
        <f>HOUR(G48)*60*60+MINUTE(G48)*60+SECOND(G48)</f>
        <v>7541</v>
      </c>
      <c r="I48" s="50">
        <v>0.952</v>
      </c>
      <c r="J48" s="20">
        <f>H48*I48</f>
        <v>7179.031999999999</v>
      </c>
      <c r="K48" s="21">
        <f>RANK(J48,J$47:J$49,1)</f>
        <v>2</v>
      </c>
      <c r="L48" s="21">
        <f>RANK(K48,K$47:K$49,1)</f>
        <v>2</v>
      </c>
      <c r="M48" s="20">
        <f>H48*I48</f>
        <v>7179.031999999999</v>
      </c>
      <c r="N48" s="21">
        <f>RANK(M48,M$47:M$49,1)</f>
        <v>2</v>
      </c>
      <c r="O48" s="21">
        <f>RANK(N48,N$47:N$49,1)</f>
        <v>2</v>
      </c>
      <c r="P48" s="32">
        <f>O48*1</f>
        <v>2</v>
      </c>
    </row>
    <row r="49" spans="1:16" ht="12.75" customHeight="1">
      <c r="A49" s="8"/>
      <c r="B49" s="54">
        <v>234</v>
      </c>
      <c r="C49" s="52" t="s">
        <v>112</v>
      </c>
      <c r="D49" s="17"/>
      <c r="E49" s="17" t="s">
        <v>122</v>
      </c>
      <c r="F49" s="60">
        <v>0.6061574074074074</v>
      </c>
      <c r="G49" s="19">
        <f>IF(F49&gt;H$44,F49-H$44,F49+24-H$44)</f>
        <v>0.09574074074074079</v>
      </c>
      <c r="H49" s="20">
        <f>HOUR(G49)*60*60+MINUTE(G49)*60+SECOND(G49)</f>
        <v>8272</v>
      </c>
      <c r="I49" s="50">
        <v>0.987</v>
      </c>
      <c r="J49" s="20">
        <f>H49*I49</f>
        <v>8164.464</v>
      </c>
      <c r="K49" s="21">
        <f>RANK(J49,J$47:J$49,1)</f>
        <v>3</v>
      </c>
      <c r="L49" s="21">
        <f>RANK(K49,K$47:K$49,1)</f>
        <v>3</v>
      </c>
      <c r="M49" s="20">
        <f>H49*I49</f>
        <v>8164.464</v>
      </c>
      <c r="N49" s="21">
        <f>RANK(M49,M$47:M$49,1)</f>
        <v>3</v>
      </c>
      <c r="O49" s="21">
        <f>RANK(N49,N$47:N$49,1)</f>
        <v>3</v>
      </c>
      <c r="P49" s="32">
        <f>O49*1</f>
        <v>3</v>
      </c>
    </row>
    <row r="50" spans="2:13" ht="12.75">
      <c r="B50" s="47" t="s">
        <v>27</v>
      </c>
      <c r="M50" s="27" t="s">
        <v>7</v>
      </c>
    </row>
    <row r="51" spans="1:17" s="7" customFormat="1" ht="12" customHeight="1">
      <c r="A51" s="35"/>
      <c r="B51" s="57" t="s">
        <v>18</v>
      </c>
      <c r="C51" s="5"/>
      <c r="D51" s="26"/>
      <c r="E51" s="26"/>
      <c r="F51" s="36"/>
      <c r="G51" s="37"/>
      <c r="H51" s="38"/>
      <c r="I51" s="39"/>
      <c r="K51" s="39"/>
      <c r="M51" s="40" t="s">
        <v>123</v>
      </c>
      <c r="N51" s="73">
        <v>0.8125</v>
      </c>
      <c r="O51" s="40"/>
      <c r="P51" s="27"/>
      <c r="Q51" s="41"/>
    </row>
    <row r="52" spans="1:17" s="7" customFormat="1" ht="12" customHeight="1">
      <c r="A52" s="35"/>
      <c r="C52" s="28"/>
      <c r="D52" s="5"/>
      <c r="F52" s="36"/>
      <c r="G52" s="37"/>
      <c r="H52" s="38"/>
      <c r="I52" s="39"/>
      <c r="J52" s="42"/>
      <c r="K52" s="39"/>
      <c r="N52" s="27"/>
      <c r="O52" s="55"/>
      <c r="P52" s="27"/>
      <c r="Q52" s="41"/>
    </row>
  </sheetData>
  <sheetProtection/>
  <mergeCells count="35">
    <mergeCell ref="C24:C25"/>
    <mergeCell ref="D24:D25"/>
    <mergeCell ref="M36:O36"/>
    <mergeCell ref="J24:L24"/>
    <mergeCell ref="M24:O24"/>
    <mergeCell ref="J36:L36"/>
    <mergeCell ref="C36:C37"/>
    <mergeCell ref="D36:D37"/>
    <mergeCell ref="E36:E37"/>
    <mergeCell ref="G36:H36"/>
    <mergeCell ref="C14:C15"/>
    <mergeCell ref="D14:D15"/>
    <mergeCell ref="I14:I15"/>
    <mergeCell ref="J4:L4"/>
    <mergeCell ref="C4:C5"/>
    <mergeCell ref="D4:D5"/>
    <mergeCell ref="G4:H4"/>
    <mergeCell ref="E14:E15"/>
    <mergeCell ref="E4:E5"/>
    <mergeCell ref="G14:H14"/>
    <mergeCell ref="E24:E25"/>
    <mergeCell ref="G24:H24"/>
    <mergeCell ref="M4:O4"/>
    <mergeCell ref="I24:I25"/>
    <mergeCell ref="M14:O14"/>
    <mergeCell ref="I4:I5"/>
    <mergeCell ref="J14:L14"/>
    <mergeCell ref="C45:C46"/>
    <mergeCell ref="D45:D46"/>
    <mergeCell ref="E45:E46"/>
    <mergeCell ref="G45:H45"/>
    <mergeCell ref="I45:I46"/>
    <mergeCell ref="J45:L45"/>
    <mergeCell ref="I36:I37"/>
    <mergeCell ref="M45:O45"/>
  </mergeCells>
  <printOptions/>
  <pageMargins left="0.35433070866141736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USER</cp:lastModifiedBy>
  <cp:lastPrinted>2012-08-11T12:25:26Z</cp:lastPrinted>
  <dcterms:created xsi:type="dcterms:W3CDTF">2000-09-21T17:28:16Z</dcterms:created>
  <dcterms:modified xsi:type="dcterms:W3CDTF">2012-08-12T11:25:35Z</dcterms:modified>
  <cp:category/>
  <cp:version/>
  <cp:contentType/>
  <cp:contentStatus/>
</cp:coreProperties>
</file>