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0" windowWidth="15480" windowHeight="991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<sst xmlns="http://schemas.openxmlformats.org/spreadsheetml/2006/main" count="187" uniqueCount="89">
  <si>
    <t>TCC</t>
  </si>
  <si>
    <t>GEÇİCİ SONUÇ</t>
  </si>
  <si>
    <t>SONUÇ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</si>
  <si>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</si>
  <si>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</si>
  <si>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</si>
  <si>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</si>
  <si>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</si>
  <si>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</si>
  <si>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</si>
  <si>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</si>
  <si>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</si>
  <si>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TROFE</t>
  </si>
  <si>
    <t>PUANI</t>
  </si>
  <si>
    <t>IRC II (YEŞİL) - [TCC 1,069 - 1,025 arası]</t>
  </si>
  <si>
    <t>IRC III (LACİVERT) - [TCC 1,024 - 0,980 arası]</t>
  </si>
  <si>
    <t>SAHİBİ / SORUMLU KİŞİ</t>
  </si>
  <si>
    <t>IRC I (SARI) - [TCC 1,070 ve üzeri ve Mumm 30 (Farr 30)  tipi tekneler]</t>
  </si>
  <si>
    <t>Finiş Saati</t>
  </si>
  <si>
    <t>hh:mm:ss</t>
  </si>
  <si>
    <t>Geçen Süre</t>
  </si>
  <si>
    <t>saniye</t>
  </si>
  <si>
    <t>DESTEK (BORDO)</t>
  </si>
  <si>
    <t>PROTOTYPE</t>
  </si>
  <si>
    <t>A 40 RC</t>
  </si>
  <si>
    <t>EASY TIGER</t>
  </si>
  <si>
    <t xml:space="preserve">    * Destek sınıfında spinnaker (simetrik veya asimetrik ) kullanan tekneler</t>
  </si>
  <si>
    <t>IRC IV (TURUNCU) - [TCC 0,979 ve altı]</t>
  </si>
  <si>
    <t>ARCORA 4 KMS RC</t>
  </si>
  <si>
    <t>OREL KALOMENİ/GÜNKUT AYVAZOĞLU</t>
  </si>
  <si>
    <t>FIRST 40</t>
  </si>
  <si>
    <t>KIA-LUKUNKU</t>
  </si>
  <si>
    <t>FARR 30</t>
  </si>
  <si>
    <t>EMİN ALİ SİPAHİ</t>
  </si>
  <si>
    <t>TCF</t>
  </si>
  <si>
    <t>FB SPOR KULÜBÜ/OĞUZ AYAN</t>
  </si>
  <si>
    <t>FIRST 40.7</t>
  </si>
  <si>
    <t>MAT 1010</t>
  </si>
  <si>
    <t>TURKCELL-ALİZE</t>
  </si>
  <si>
    <t>SİNAN SÜMER</t>
  </si>
  <si>
    <t>MATRAK</t>
  </si>
  <si>
    <t>KERİM GÜRÇAY/ORHAN ÖZDAŞ</t>
  </si>
  <si>
    <t>i-Marine  F 35</t>
  </si>
  <si>
    <t>FIRST 35</t>
  </si>
  <si>
    <t>EJDER VAROL</t>
  </si>
  <si>
    <t>GBR186N</t>
  </si>
  <si>
    <t>KEYFİM 3 BUÇUK</t>
  </si>
  <si>
    <t>HAKAN YAZICI/SELİM YAZICI</t>
  </si>
  <si>
    <t>GÜNEŞ SİGORTA FALCON</t>
  </si>
  <si>
    <t>FIRST 34.7</t>
  </si>
  <si>
    <t>DENİZ YILMAZ</t>
  </si>
  <si>
    <t>FIFTY FIFTY</t>
  </si>
  <si>
    <t>BÜLENT SANDAL/ÖMER KARAHAN</t>
  </si>
  <si>
    <t>FAIRWIND</t>
  </si>
  <si>
    <t>FIRST 456</t>
  </si>
  <si>
    <t>GOLIATH</t>
  </si>
  <si>
    <t>VEDAT DOĞAN</t>
  </si>
  <si>
    <t>DELPHIA 24</t>
  </si>
  <si>
    <t>LOGO FLAMENCO</t>
  </si>
  <si>
    <t>ELAN 340</t>
  </si>
  <si>
    <t>SERDAR ÖNER</t>
  </si>
  <si>
    <t>FENERBAHÇE AKMETAL</t>
  </si>
  <si>
    <t>CORBY 29 TR</t>
  </si>
  <si>
    <t>İTÜ YELKEN KULÜBÜ-HEDEF YELKEN</t>
  </si>
  <si>
    <t>HEDEF YELKEN/MELİH BAĞDATLI</t>
  </si>
  <si>
    <t>QUATTRO</t>
  </si>
  <si>
    <t>FIRST 30</t>
  </si>
  <si>
    <t>TOLGA TUNÇER</t>
  </si>
  <si>
    <t>ALFASAIL PETEK</t>
  </si>
  <si>
    <t>CEVAT SATIR</t>
  </si>
  <si>
    <t>UMURBEY-MARMARA YELKEN K.</t>
  </si>
  <si>
    <t>PLATU 25</t>
  </si>
  <si>
    <t>NED 6174</t>
  </si>
  <si>
    <t>*ALVİMEDİCA</t>
  </si>
  <si>
    <t>SLOOP</t>
  </si>
  <si>
    <t>CEM BOZKURT</t>
  </si>
  <si>
    <t>DenizBank - TAYK / MODA DENİZ KULÜBÜ KUPASI YAT YARIŞI</t>
  </si>
  <si>
    <t>25 AĞUSTOS 2012</t>
  </si>
  <si>
    <t>VEDAT TEZMAN/ORHAN TÜKER</t>
  </si>
  <si>
    <t>FENERBAHÇE 1-GARANTI SAILING</t>
  </si>
  <si>
    <t>LEVENT KARABEYOĞLU</t>
  </si>
  <si>
    <t>FB SPOR KULÜBÜ/KÜRŞAD TERZİ</t>
  </si>
  <si>
    <t>ABX-BİLGİ YELKEN</t>
  </si>
  <si>
    <t>ALP BEHAR/ONUR BİLGEN</t>
  </si>
  <si>
    <t>SARUHAN ÇINAY</t>
  </si>
  <si>
    <t>OCS</t>
  </si>
  <si>
    <t>YARIŞ KOMİTESİ BAŞKANI</t>
  </si>
  <si>
    <t>DNF</t>
  </si>
  <si>
    <t>25 Ağustos 2012, Saat: 15:50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</si>
</sst>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[$-41F]dd\ mmmm\ yyyy\ dddd"/>
    <numFmt numFmtId="180" formatCode="dd/mm/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31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0"/>
    </font>
    <font>
      <b/>
      <sz val="8"/>
      <name val="Arial Tur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0" borderId="0" applyNumberFormat="0" applyFill="0" applyBorder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11" fillId="0" borderId="0" applyNumberFormat="0" applyFill="0" applyBorder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25" fillId="3" borderId="0" applyNumberFormat="0" applyBorder="0" applyAlignment="0" applyProtection="0"/>
    <xf numFmtId="0" fontId="0" fillId="18" borderId="8" applyNumberFormat="0" applyFont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1" fontId="2" fillId="0" borderId="13" xfId="0" applyNumberFormat="1" applyFont="1" applyFill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21" fontId="2" fillId="0" borderId="13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2" xfId="0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174" fontId="6" fillId="24" borderId="13" xfId="0" applyNumberFormat="1" applyFont="1" applyFill="1" applyBorder="1" applyAlignment="1" applyProtection="1">
      <alignment horizontal="center"/>
      <protection locked="0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20" fontId="3" fillId="0" borderId="0" xfId="0" applyNumberFormat="1" applyFont="1" applyFill="1" applyBorder="1" applyAlignment="1" applyProtection="1">
      <alignment horizontal="center"/>
      <protection/>
    </xf>
    <xf numFmtId="174" fontId="6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1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21" fontId="2" fillId="0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t" xfId="52"/>
    <cellStyle name="Nötr" xfId="53"/>
    <cellStyle name="Percent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41910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419100" y="63246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41910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41910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419100" y="63246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41910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41910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8" name="Text Box 29"/>
        <xdr:cNvSpPr txBox="1">
          <a:spLocks noChangeArrowheads="1"/>
        </xdr:cNvSpPr>
      </xdr:nvSpPr>
      <xdr:spPr>
        <a:xfrm>
          <a:off x="419100" y="63246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9" name="Text Box 30"/>
        <xdr:cNvSpPr txBox="1">
          <a:spLocks noChangeArrowheads="1"/>
        </xdr:cNvSpPr>
      </xdr:nvSpPr>
      <xdr:spPr>
        <a:xfrm>
          <a:off x="41910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419100" y="63246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41910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41910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419100" y="63246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41910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41910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6" name="Text Box 12"/>
        <xdr:cNvSpPr txBox="1">
          <a:spLocks noChangeArrowheads="1"/>
        </xdr:cNvSpPr>
      </xdr:nvSpPr>
      <xdr:spPr>
        <a:xfrm>
          <a:off x="419100" y="63246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7" name="Text Box 45"/>
        <xdr:cNvSpPr txBox="1">
          <a:spLocks noChangeArrowheads="1"/>
        </xdr:cNvSpPr>
      </xdr:nvSpPr>
      <xdr:spPr>
        <a:xfrm>
          <a:off x="419100" y="7143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0">
      <selection activeCell="C14" sqref="C14:C18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27.140625" style="0" customWidth="1"/>
    <col min="4" max="4" width="14.57421875" style="0" customWidth="1"/>
    <col min="5" max="5" width="32.28125" style="0" customWidth="1"/>
    <col min="6" max="6" width="8.421875" style="43" customWidth="1"/>
    <col min="7" max="7" width="8.421875" style="0" customWidth="1"/>
    <col min="8" max="8" width="8.28125" style="0" customWidth="1"/>
    <col min="9" max="9" width="6.140625" style="0" customWidth="1"/>
    <col min="10" max="10" width="8.8515625" style="0" customWidth="1"/>
    <col min="11" max="12" width="5.7109375" style="0" customWidth="1"/>
    <col min="13" max="13" width="8.8515625" style="0" customWidth="1"/>
    <col min="14" max="15" width="5.7109375" style="0" customWidth="1"/>
    <col min="16" max="16" width="6.8515625" style="33" customWidth="1"/>
  </cols>
  <sheetData>
    <row r="1" spans="1:16" ht="15">
      <c r="A1" s="8"/>
      <c r="E1" s="46" t="s">
        <v>76</v>
      </c>
      <c r="F1" s="9"/>
      <c r="G1" s="8"/>
      <c r="H1" s="8"/>
      <c r="I1" s="9"/>
      <c r="J1" s="9"/>
      <c r="K1" s="9"/>
      <c r="L1" s="9"/>
      <c r="M1" s="9"/>
      <c r="N1" s="9"/>
      <c r="O1" s="9"/>
      <c r="P1" s="23"/>
    </row>
    <row r="2" spans="1:16" ht="12.75">
      <c r="A2" s="8"/>
      <c r="E2" s="45" t="s">
        <v>77</v>
      </c>
      <c r="F2" s="9"/>
      <c r="G2" s="8"/>
      <c r="H2" s="8"/>
      <c r="I2" s="9"/>
      <c r="J2" s="9"/>
      <c r="K2" s="9"/>
      <c r="L2" s="9"/>
      <c r="M2" s="9"/>
      <c r="N2" s="9"/>
      <c r="O2" s="9"/>
      <c r="P2" s="23"/>
    </row>
    <row r="3" spans="1:16" ht="12.75" customHeight="1">
      <c r="A3" s="3" t="s">
        <v>17</v>
      </c>
      <c r="E3" s="6"/>
      <c r="F3" s="6"/>
      <c r="G3" s="10" t="s">
        <v>6</v>
      </c>
      <c r="H3" s="2">
        <v>0.4583333333333333</v>
      </c>
      <c r="I3" s="11"/>
      <c r="J3" s="12"/>
      <c r="K3" s="13"/>
      <c r="L3" s="6"/>
      <c r="M3" s="13"/>
      <c r="N3" s="13"/>
      <c r="O3" s="6"/>
      <c r="P3" s="29"/>
    </row>
    <row r="4" spans="1:16" ht="12" customHeight="1">
      <c r="A4" s="8"/>
      <c r="B4" s="24" t="s">
        <v>10</v>
      </c>
      <c r="C4" s="67" t="s">
        <v>9</v>
      </c>
      <c r="D4" s="69" t="s">
        <v>8</v>
      </c>
      <c r="E4" s="69" t="s">
        <v>16</v>
      </c>
      <c r="F4" s="14" t="s">
        <v>18</v>
      </c>
      <c r="G4" s="75" t="s">
        <v>20</v>
      </c>
      <c r="H4" s="76"/>
      <c r="I4" s="77" t="s">
        <v>0</v>
      </c>
      <c r="J4" s="71" t="s">
        <v>1</v>
      </c>
      <c r="K4" s="72"/>
      <c r="L4" s="73"/>
      <c r="M4" s="71" t="s">
        <v>2</v>
      </c>
      <c r="N4" s="72"/>
      <c r="O4" s="73"/>
      <c r="P4" s="30" t="s">
        <v>12</v>
      </c>
    </row>
    <row r="5" spans="1:16" ht="12" customHeight="1">
      <c r="A5" s="8"/>
      <c r="B5" s="25" t="s">
        <v>11</v>
      </c>
      <c r="C5" s="68"/>
      <c r="D5" s="70"/>
      <c r="E5" s="70"/>
      <c r="F5" s="42" t="s">
        <v>19</v>
      </c>
      <c r="G5" s="15" t="s">
        <v>19</v>
      </c>
      <c r="H5" s="16" t="s">
        <v>21</v>
      </c>
      <c r="I5" s="78"/>
      <c r="J5" s="17" t="s">
        <v>3</v>
      </c>
      <c r="K5" s="17" t="s">
        <v>4</v>
      </c>
      <c r="L5" s="18" t="s">
        <v>5</v>
      </c>
      <c r="M5" s="17" t="s">
        <v>3</v>
      </c>
      <c r="N5" s="17" t="s">
        <v>4</v>
      </c>
      <c r="O5" s="18" t="s">
        <v>5</v>
      </c>
      <c r="P5" s="31" t="s">
        <v>13</v>
      </c>
    </row>
    <row r="6" spans="1:16" ht="15" customHeight="1">
      <c r="A6" s="8"/>
      <c r="B6" s="15">
        <v>740</v>
      </c>
      <c r="C6" s="48" t="s">
        <v>31</v>
      </c>
      <c r="D6" s="17" t="s">
        <v>30</v>
      </c>
      <c r="E6" s="17" t="s">
        <v>78</v>
      </c>
      <c r="F6" s="1">
        <v>0.6092824074074074</v>
      </c>
      <c r="G6" s="19">
        <f>IF(F6&gt;H$3,F6-H$3,F6+24-H$3)</f>
        <v>0.15094907407407404</v>
      </c>
      <c r="H6" s="20">
        <f>HOUR(G6)*60*60+MINUTE(G6)*60+SECOND(G6)</f>
        <v>13042</v>
      </c>
      <c r="I6" s="49">
        <v>1.084</v>
      </c>
      <c r="J6" s="20">
        <f>H6*I6</f>
        <v>14137.528</v>
      </c>
      <c r="K6" s="21">
        <f aca="true" t="shared" si="0" ref="K6:L9">RANK(J6,J$6:J$9,1)</f>
        <v>1</v>
      </c>
      <c r="L6" s="21">
        <f t="shared" si="0"/>
        <v>1</v>
      </c>
      <c r="M6" s="20">
        <f>H6*I6</f>
        <v>14137.528</v>
      </c>
      <c r="N6" s="21">
        <f aca="true" t="shared" si="1" ref="N6:O8">RANK(M6,M$6:M$9,1)</f>
        <v>1</v>
      </c>
      <c r="O6" s="21">
        <f t="shared" si="1"/>
        <v>1</v>
      </c>
      <c r="P6" s="32">
        <f>O6*1</f>
        <v>1</v>
      </c>
    </row>
    <row r="7" spans="1:16" ht="15" customHeight="1">
      <c r="A7" s="8"/>
      <c r="B7" s="15">
        <v>441</v>
      </c>
      <c r="C7" s="48" t="s">
        <v>28</v>
      </c>
      <c r="D7" s="17" t="s">
        <v>24</v>
      </c>
      <c r="E7" s="17" t="s">
        <v>29</v>
      </c>
      <c r="F7" s="1">
        <v>0.613449074074074</v>
      </c>
      <c r="G7" s="19">
        <f>IF(F7&gt;H$3,F7-H$3,F7+24-H$3)</f>
        <v>0.1551157407407407</v>
      </c>
      <c r="H7" s="20">
        <f>HOUR(G7)*60*60+MINUTE(G7)*60+SECOND(G7)</f>
        <v>13402</v>
      </c>
      <c r="I7" s="49">
        <v>1.103</v>
      </c>
      <c r="J7" s="20">
        <f>H7*I7</f>
        <v>14782.405999999999</v>
      </c>
      <c r="K7" s="21">
        <f t="shared" si="0"/>
        <v>2</v>
      </c>
      <c r="L7" s="21">
        <f t="shared" si="0"/>
        <v>2</v>
      </c>
      <c r="M7" s="20">
        <f>H7*I7</f>
        <v>14782.405999999999</v>
      </c>
      <c r="N7" s="21">
        <f t="shared" si="1"/>
        <v>2</v>
      </c>
      <c r="O7" s="21">
        <f t="shared" si="1"/>
        <v>2</v>
      </c>
      <c r="P7" s="32">
        <f>O7*1</f>
        <v>2</v>
      </c>
    </row>
    <row r="8" spans="1:16" ht="15" customHeight="1">
      <c r="A8" s="8"/>
      <c r="B8" s="15">
        <v>364</v>
      </c>
      <c r="C8" s="48" t="s">
        <v>79</v>
      </c>
      <c r="D8" s="17" t="s">
        <v>23</v>
      </c>
      <c r="E8" s="17" t="s">
        <v>35</v>
      </c>
      <c r="F8" s="58">
        <v>0.6169212962962963</v>
      </c>
      <c r="G8" s="19">
        <f>IF(F8&gt;H$3,F8-H$3,F8+24-H$3)</f>
        <v>0.158587962962963</v>
      </c>
      <c r="H8" s="20">
        <f>HOUR(G8)*60*60+MINUTE(G8)*60+SECOND(G8)</f>
        <v>13702</v>
      </c>
      <c r="I8" s="49">
        <v>1.119</v>
      </c>
      <c r="J8" s="20">
        <f>H8*I8</f>
        <v>15332.538</v>
      </c>
      <c r="K8" s="21">
        <f t="shared" si="0"/>
        <v>3</v>
      </c>
      <c r="L8" s="21">
        <f t="shared" si="0"/>
        <v>3</v>
      </c>
      <c r="M8" s="20">
        <f>H8*I8</f>
        <v>15332.538</v>
      </c>
      <c r="N8" s="21">
        <f t="shared" si="1"/>
        <v>3</v>
      </c>
      <c r="O8" s="21">
        <f t="shared" si="1"/>
        <v>3</v>
      </c>
      <c r="P8" s="32">
        <f>O8*1</f>
        <v>3</v>
      </c>
    </row>
    <row r="9" spans="1:16" ht="15" customHeight="1">
      <c r="A9" s="8"/>
      <c r="B9" s="15">
        <v>531</v>
      </c>
      <c r="C9" s="48" t="s">
        <v>25</v>
      </c>
      <c r="D9" s="17" t="s">
        <v>32</v>
      </c>
      <c r="E9" s="17" t="s">
        <v>33</v>
      </c>
      <c r="F9" s="58">
        <v>0.6283217592592593</v>
      </c>
      <c r="G9" s="19">
        <f>IF(F9&gt;H$3,F9-H$3,F9+24-H$3)</f>
        <v>0.16998842592592595</v>
      </c>
      <c r="H9" s="20">
        <f>HOUR(G9)*60*60+MINUTE(G9)*60+SECOND(G9)</f>
        <v>14687</v>
      </c>
      <c r="I9" s="49">
        <v>1.071</v>
      </c>
      <c r="J9" s="20">
        <f>H9*I9</f>
        <v>15729.777</v>
      </c>
      <c r="K9" s="21">
        <f t="shared" si="0"/>
        <v>4</v>
      </c>
      <c r="L9" s="21">
        <f t="shared" si="0"/>
        <v>4</v>
      </c>
      <c r="M9" s="20" t="s">
        <v>85</v>
      </c>
      <c r="N9" s="21"/>
      <c r="O9" s="21">
        <v>5</v>
      </c>
      <c r="P9" s="32">
        <f>O9*1</f>
        <v>5</v>
      </c>
    </row>
    <row r="10" spans="1:16" ht="12.75" customHeight="1">
      <c r="A10" s="8"/>
      <c r="B10" s="5"/>
      <c r="C10" s="59"/>
      <c r="D10" s="59"/>
      <c r="E10" s="59"/>
      <c r="F10" s="66"/>
      <c r="G10" s="61"/>
      <c r="H10" s="61"/>
      <c r="I10" s="61"/>
      <c r="J10" s="62"/>
      <c r="K10" s="63"/>
      <c r="L10" s="63"/>
      <c r="M10" s="62"/>
      <c r="N10" s="63"/>
      <c r="O10" s="63"/>
      <c r="P10" s="64"/>
    </row>
    <row r="11" spans="1:16" ht="12.75" customHeight="1">
      <c r="A11" s="3" t="s">
        <v>14</v>
      </c>
      <c r="E11" s="6"/>
      <c r="F11" s="6"/>
      <c r="G11" s="10" t="s">
        <v>6</v>
      </c>
      <c r="H11" s="2">
        <v>0.4618055555555556</v>
      </c>
      <c r="I11" s="11"/>
      <c r="J11" s="12"/>
      <c r="K11" s="13"/>
      <c r="L11" s="6"/>
      <c r="M11" s="13"/>
      <c r="N11" s="13"/>
      <c r="O11" s="6"/>
      <c r="P11" s="29"/>
    </row>
    <row r="12" spans="1:16" ht="12" customHeight="1">
      <c r="A12" s="8"/>
      <c r="B12" s="24" t="s">
        <v>10</v>
      </c>
      <c r="C12" s="67" t="s">
        <v>9</v>
      </c>
      <c r="D12" s="69" t="s">
        <v>8</v>
      </c>
      <c r="E12" s="69" t="s">
        <v>16</v>
      </c>
      <c r="F12" s="14" t="s">
        <v>18</v>
      </c>
      <c r="G12" s="75" t="s">
        <v>20</v>
      </c>
      <c r="H12" s="76"/>
      <c r="I12" s="77" t="s">
        <v>0</v>
      </c>
      <c r="J12" s="71" t="s">
        <v>1</v>
      </c>
      <c r="K12" s="72"/>
      <c r="L12" s="73"/>
      <c r="M12" s="71" t="s">
        <v>2</v>
      </c>
      <c r="N12" s="72"/>
      <c r="O12" s="73"/>
      <c r="P12" s="30" t="s">
        <v>12</v>
      </c>
    </row>
    <row r="13" spans="1:16" ht="12" customHeight="1">
      <c r="A13" s="8"/>
      <c r="B13" s="25" t="s">
        <v>11</v>
      </c>
      <c r="C13" s="68"/>
      <c r="D13" s="74"/>
      <c r="E13" s="74"/>
      <c r="F13" s="42" t="s">
        <v>19</v>
      </c>
      <c r="G13" s="15" t="s">
        <v>19</v>
      </c>
      <c r="H13" s="16" t="s">
        <v>21</v>
      </c>
      <c r="I13" s="78"/>
      <c r="J13" s="17" t="s">
        <v>3</v>
      </c>
      <c r="K13" s="17" t="s">
        <v>4</v>
      </c>
      <c r="L13" s="18" t="s">
        <v>5</v>
      </c>
      <c r="M13" s="17" t="s">
        <v>3</v>
      </c>
      <c r="N13" s="17" t="s">
        <v>4</v>
      </c>
      <c r="O13" s="18" t="s">
        <v>5</v>
      </c>
      <c r="P13" s="31" t="s">
        <v>13</v>
      </c>
    </row>
    <row r="14" spans="1:16" ht="15" customHeight="1">
      <c r="A14" s="8"/>
      <c r="B14" s="25">
        <v>1010</v>
      </c>
      <c r="C14" s="50" t="s">
        <v>40</v>
      </c>
      <c r="D14" s="17" t="s">
        <v>37</v>
      </c>
      <c r="E14" s="17" t="s">
        <v>41</v>
      </c>
      <c r="F14" s="22">
        <v>0.6153703703703703</v>
      </c>
      <c r="G14" s="19">
        <f>IF(F14&gt;H$11,F14-H$11,F14+24-H$11)</f>
        <v>0.15356481481481477</v>
      </c>
      <c r="H14" s="20">
        <f>HOUR(G14)*60*60+MINUTE(G14)*60+SECOND(G14)</f>
        <v>13268</v>
      </c>
      <c r="I14" s="49">
        <v>1.039</v>
      </c>
      <c r="J14" s="20">
        <f>H14*I14</f>
        <v>13785.452</v>
      </c>
      <c r="K14" s="21">
        <f aca="true" t="shared" si="2" ref="K14:L18">RANK(J14,J$14:J$18,1)</f>
        <v>1</v>
      </c>
      <c r="L14" s="21">
        <f t="shared" si="2"/>
        <v>1</v>
      </c>
      <c r="M14" s="20">
        <f>H14*I14</f>
        <v>13785.452</v>
      </c>
      <c r="N14" s="21">
        <f aca="true" t="shared" si="3" ref="N14:O18">RANK(M14,M$14:M$18,1)</f>
        <v>1</v>
      </c>
      <c r="O14" s="21">
        <f t="shared" si="3"/>
        <v>1</v>
      </c>
      <c r="P14" s="32">
        <f>O14*1</f>
        <v>1</v>
      </c>
    </row>
    <row r="15" spans="1:16" ht="15" customHeight="1">
      <c r="A15" s="8"/>
      <c r="B15" s="25">
        <v>532</v>
      </c>
      <c r="C15" s="50" t="s">
        <v>38</v>
      </c>
      <c r="D15" s="17" t="s">
        <v>37</v>
      </c>
      <c r="E15" s="17" t="s">
        <v>39</v>
      </c>
      <c r="F15" s="57">
        <v>0.6197685185185186</v>
      </c>
      <c r="G15" s="19">
        <f>IF(F15&gt;H$11,F15-H$11,F15+24-H$11)</f>
        <v>0.15796296296296297</v>
      </c>
      <c r="H15" s="20">
        <f>HOUR(G15)*60*60+MINUTE(G15)*60+SECOND(G15)</f>
        <v>13648</v>
      </c>
      <c r="I15" s="49">
        <v>1.039</v>
      </c>
      <c r="J15" s="20">
        <f>H15*I15</f>
        <v>14180.271999999999</v>
      </c>
      <c r="K15" s="21">
        <f t="shared" si="2"/>
        <v>2</v>
      </c>
      <c r="L15" s="21">
        <f t="shared" si="2"/>
        <v>2</v>
      </c>
      <c r="M15" s="20">
        <f>H15*I15</f>
        <v>14180.271999999999</v>
      </c>
      <c r="N15" s="21">
        <f t="shared" si="3"/>
        <v>2</v>
      </c>
      <c r="O15" s="21">
        <f t="shared" si="3"/>
        <v>2</v>
      </c>
      <c r="P15" s="32">
        <f>O15*1</f>
        <v>2</v>
      </c>
    </row>
    <row r="16" spans="1:16" ht="15" customHeight="1">
      <c r="A16" s="8"/>
      <c r="B16" s="25">
        <v>600</v>
      </c>
      <c r="C16" s="50" t="s">
        <v>53</v>
      </c>
      <c r="D16" s="17" t="s">
        <v>54</v>
      </c>
      <c r="E16" s="17" t="s">
        <v>80</v>
      </c>
      <c r="F16" s="22">
        <v>0.625474537037037</v>
      </c>
      <c r="G16" s="19">
        <f>IF(F16&gt;H$11,F16-H$11,F16+24-H$11)</f>
        <v>0.16366898148148146</v>
      </c>
      <c r="H16" s="20">
        <f>HOUR(G16)*60*60+MINUTE(G16)*60+SECOND(G16)</f>
        <v>14141</v>
      </c>
      <c r="I16" s="49">
        <v>1.033</v>
      </c>
      <c r="J16" s="20">
        <f>H16*I16</f>
        <v>14607.652999999998</v>
      </c>
      <c r="K16" s="21">
        <f t="shared" si="2"/>
        <v>3</v>
      </c>
      <c r="L16" s="21">
        <f t="shared" si="2"/>
        <v>3</v>
      </c>
      <c r="M16" s="20">
        <f>H16*I16</f>
        <v>14607.652999999998</v>
      </c>
      <c r="N16" s="21">
        <f t="shared" si="3"/>
        <v>3</v>
      </c>
      <c r="O16" s="21">
        <f t="shared" si="3"/>
        <v>3</v>
      </c>
      <c r="P16" s="32">
        <f>O16*1</f>
        <v>3</v>
      </c>
    </row>
    <row r="17" spans="1:16" ht="15" customHeight="1">
      <c r="A17" s="8"/>
      <c r="B17" s="15">
        <v>2035</v>
      </c>
      <c r="C17" s="48" t="s">
        <v>42</v>
      </c>
      <c r="D17" s="17" t="s">
        <v>43</v>
      </c>
      <c r="E17" s="17" t="s">
        <v>44</v>
      </c>
      <c r="F17" s="22">
        <v>0.6330439814814816</v>
      </c>
      <c r="G17" s="19">
        <f>IF(F17&gt;H$11,F17-H$11,F17+24-H$11)</f>
        <v>0.17123842592592597</v>
      </c>
      <c r="H17" s="20">
        <f>HOUR(G17)*60*60+MINUTE(G17)*60+SECOND(G17)</f>
        <v>14795</v>
      </c>
      <c r="I17" s="49">
        <v>1.026</v>
      </c>
      <c r="J17" s="20">
        <f>H17*I17</f>
        <v>15179.67</v>
      </c>
      <c r="K17" s="21">
        <f t="shared" si="2"/>
        <v>4</v>
      </c>
      <c r="L17" s="21">
        <f t="shared" si="2"/>
        <v>4</v>
      </c>
      <c r="M17" s="20">
        <f>H17*I17</f>
        <v>15179.67</v>
      </c>
      <c r="N17" s="21">
        <f t="shared" si="3"/>
        <v>4</v>
      </c>
      <c r="O17" s="21">
        <f t="shared" si="3"/>
        <v>4</v>
      </c>
      <c r="P17" s="32">
        <f>O17*1</f>
        <v>4</v>
      </c>
    </row>
    <row r="18" spans="1:16" ht="15" customHeight="1">
      <c r="A18" s="8"/>
      <c r="B18" s="42">
        <v>5050</v>
      </c>
      <c r="C18" s="17" t="s">
        <v>51</v>
      </c>
      <c r="D18" s="17" t="s">
        <v>36</v>
      </c>
      <c r="E18" s="17" t="s">
        <v>52</v>
      </c>
      <c r="F18" s="22" t="s">
        <v>87</v>
      </c>
      <c r="G18" s="19"/>
      <c r="H18" s="20"/>
      <c r="I18" s="49">
        <v>1.046</v>
      </c>
      <c r="J18" s="20" t="s">
        <v>87</v>
      </c>
      <c r="K18" s="21"/>
      <c r="L18" s="21">
        <v>6</v>
      </c>
      <c r="M18" s="20" t="s">
        <v>87</v>
      </c>
      <c r="N18" s="21"/>
      <c r="O18" s="21">
        <v>6</v>
      </c>
      <c r="P18" s="32">
        <f>O18*1</f>
        <v>6</v>
      </c>
    </row>
    <row r="19" spans="1:16" ht="12.75" customHeight="1">
      <c r="A19" s="8"/>
      <c r="B19" s="5"/>
      <c r="C19" s="59"/>
      <c r="D19" s="59"/>
      <c r="E19" s="59"/>
      <c r="F19" s="60"/>
      <c r="G19" s="61"/>
      <c r="H19" s="61"/>
      <c r="I19" s="61"/>
      <c r="J19" s="62"/>
      <c r="K19" s="63"/>
      <c r="L19" s="63"/>
      <c r="M19" s="62"/>
      <c r="N19" s="63"/>
      <c r="O19" s="63"/>
      <c r="P19" s="64"/>
    </row>
    <row r="20" spans="1:16" ht="12.75" customHeight="1">
      <c r="A20" s="3" t="s">
        <v>15</v>
      </c>
      <c r="B20" s="28"/>
      <c r="C20" s="28"/>
      <c r="D20" s="6"/>
      <c r="E20" s="6"/>
      <c r="F20" s="6"/>
      <c r="G20" s="10" t="s">
        <v>6</v>
      </c>
      <c r="H20" s="2">
        <v>0.46527777777777773</v>
      </c>
      <c r="I20" s="11"/>
      <c r="J20" s="12"/>
      <c r="K20" s="13"/>
      <c r="L20" s="6"/>
      <c r="M20" s="13"/>
      <c r="N20" s="13"/>
      <c r="O20" s="6"/>
      <c r="P20" s="29"/>
    </row>
    <row r="21" spans="1:16" ht="12" customHeight="1">
      <c r="A21" s="8"/>
      <c r="B21" s="24" t="s">
        <v>10</v>
      </c>
      <c r="C21" s="67" t="s">
        <v>9</v>
      </c>
      <c r="D21" s="69" t="s">
        <v>8</v>
      </c>
      <c r="E21" s="69" t="s">
        <v>16</v>
      </c>
      <c r="F21" s="14" t="s">
        <v>18</v>
      </c>
      <c r="G21" s="75" t="s">
        <v>20</v>
      </c>
      <c r="H21" s="76"/>
      <c r="I21" s="77" t="s">
        <v>0</v>
      </c>
      <c r="J21" s="71" t="s">
        <v>1</v>
      </c>
      <c r="K21" s="72"/>
      <c r="L21" s="73"/>
      <c r="M21" s="71" t="s">
        <v>2</v>
      </c>
      <c r="N21" s="72"/>
      <c r="O21" s="73"/>
      <c r="P21" s="30" t="s">
        <v>12</v>
      </c>
    </row>
    <row r="22" spans="1:16" ht="12" customHeight="1">
      <c r="A22" s="8"/>
      <c r="B22" s="25" t="s">
        <v>11</v>
      </c>
      <c r="C22" s="68"/>
      <c r="D22" s="70"/>
      <c r="E22" s="70"/>
      <c r="F22" s="42" t="s">
        <v>19</v>
      </c>
      <c r="G22" s="15" t="s">
        <v>19</v>
      </c>
      <c r="H22" s="16" t="s">
        <v>21</v>
      </c>
      <c r="I22" s="78"/>
      <c r="J22" s="17" t="s">
        <v>3</v>
      </c>
      <c r="K22" s="17" t="s">
        <v>4</v>
      </c>
      <c r="L22" s="18" t="s">
        <v>5</v>
      </c>
      <c r="M22" s="17" t="s">
        <v>3</v>
      </c>
      <c r="N22" s="17" t="s">
        <v>4</v>
      </c>
      <c r="O22" s="18" t="s">
        <v>5</v>
      </c>
      <c r="P22" s="31" t="s">
        <v>13</v>
      </c>
    </row>
    <row r="23" spans="1:16" ht="15" customHeight="1">
      <c r="A23" s="8"/>
      <c r="B23" s="15" t="s">
        <v>45</v>
      </c>
      <c r="C23" s="48" t="s">
        <v>46</v>
      </c>
      <c r="D23" s="17" t="s">
        <v>43</v>
      </c>
      <c r="E23" s="17" t="s">
        <v>47</v>
      </c>
      <c r="F23" s="22">
        <v>0.5735648148148148</v>
      </c>
      <c r="G23" s="19">
        <f aca="true" t="shared" si="4" ref="G23:G31">IF(F23&gt;H$20,F23-H$20,F23+24-H$20)</f>
        <v>0.10828703703703707</v>
      </c>
      <c r="H23" s="20">
        <f aca="true" t="shared" si="5" ref="H23:H31">HOUR(G23)*60*60+MINUTE(G23)*60+SECOND(G23)</f>
        <v>9356</v>
      </c>
      <c r="I23" s="49">
        <v>1.022</v>
      </c>
      <c r="J23" s="20">
        <f aca="true" t="shared" si="6" ref="J23:J31">H23*I23</f>
        <v>9561.832</v>
      </c>
      <c r="K23" s="21">
        <f>RANK(J23,J$23:J$35,1)</f>
        <v>1</v>
      </c>
      <c r="L23" s="21">
        <f aca="true" t="shared" si="7" ref="L23:L31">RANK(K23,K$23:K$31,1)</f>
        <v>1</v>
      </c>
      <c r="M23" s="20">
        <f aca="true" t="shared" si="8" ref="M23:M31">H23*I23</f>
        <v>9561.832</v>
      </c>
      <c r="N23" s="21">
        <f aca="true" t="shared" si="9" ref="N23:O31">RANK(M23,M$23:M$31,1)</f>
        <v>1</v>
      </c>
      <c r="O23" s="21">
        <f t="shared" si="9"/>
        <v>1</v>
      </c>
      <c r="P23" s="32">
        <f aca="true" t="shared" si="10" ref="P23:P31">O23*1</f>
        <v>1</v>
      </c>
    </row>
    <row r="24" spans="1:16" ht="15" customHeight="1">
      <c r="A24" s="8"/>
      <c r="B24" s="25">
        <v>408</v>
      </c>
      <c r="C24" s="50" t="s">
        <v>58</v>
      </c>
      <c r="D24" s="17" t="s">
        <v>59</v>
      </c>
      <c r="E24" s="17" t="s">
        <v>60</v>
      </c>
      <c r="F24" s="22">
        <v>0.5773263888888889</v>
      </c>
      <c r="G24" s="19">
        <f t="shared" si="4"/>
        <v>0.11204861111111114</v>
      </c>
      <c r="H24" s="20">
        <f t="shared" si="5"/>
        <v>9681</v>
      </c>
      <c r="I24" s="55">
        <v>0.992</v>
      </c>
      <c r="J24" s="20">
        <f t="shared" si="6"/>
        <v>9603.552</v>
      </c>
      <c r="K24" s="21">
        <f aca="true" t="shared" si="11" ref="K24:K31">RANK(J24,J$23:J$35,1)</f>
        <v>2</v>
      </c>
      <c r="L24" s="21">
        <f t="shared" si="7"/>
        <v>2</v>
      </c>
      <c r="M24" s="20">
        <f t="shared" si="8"/>
        <v>9603.552</v>
      </c>
      <c r="N24" s="21">
        <f t="shared" si="9"/>
        <v>2</v>
      </c>
      <c r="O24" s="21">
        <f t="shared" si="9"/>
        <v>2</v>
      </c>
      <c r="P24" s="32">
        <f t="shared" si="10"/>
        <v>2</v>
      </c>
    </row>
    <row r="25" spans="1:16" ht="15" customHeight="1">
      <c r="A25" s="8"/>
      <c r="B25" s="52">
        <v>1987</v>
      </c>
      <c r="C25" s="50" t="s">
        <v>48</v>
      </c>
      <c r="D25" s="17" t="s">
        <v>49</v>
      </c>
      <c r="E25" s="17" t="s">
        <v>50</v>
      </c>
      <c r="F25" s="22">
        <v>0.5783333333333334</v>
      </c>
      <c r="G25" s="19">
        <f t="shared" si="4"/>
        <v>0.11305555555555563</v>
      </c>
      <c r="H25" s="20">
        <f t="shared" si="5"/>
        <v>9768</v>
      </c>
      <c r="I25" s="55">
        <v>1.004</v>
      </c>
      <c r="J25" s="20">
        <f t="shared" si="6"/>
        <v>9807.072</v>
      </c>
      <c r="K25" s="21">
        <f t="shared" si="11"/>
        <v>3</v>
      </c>
      <c r="L25" s="21">
        <f t="shared" si="7"/>
        <v>3</v>
      </c>
      <c r="M25" s="20">
        <f t="shared" si="8"/>
        <v>9807.072</v>
      </c>
      <c r="N25" s="21">
        <f t="shared" si="9"/>
        <v>3</v>
      </c>
      <c r="O25" s="21">
        <f t="shared" si="9"/>
        <v>3</v>
      </c>
      <c r="P25" s="32">
        <f t="shared" si="10"/>
        <v>3</v>
      </c>
    </row>
    <row r="26" spans="1:16" ht="15" customHeight="1">
      <c r="A26" s="8"/>
      <c r="B26" s="52">
        <v>4321</v>
      </c>
      <c r="C26" s="50" t="s">
        <v>82</v>
      </c>
      <c r="D26" s="17" t="s">
        <v>57</v>
      </c>
      <c r="E26" s="17" t="s">
        <v>83</v>
      </c>
      <c r="F26" s="22">
        <v>0.5791435185185185</v>
      </c>
      <c r="G26" s="19">
        <f t="shared" si="4"/>
        <v>0.1138657407407408</v>
      </c>
      <c r="H26" s="20">
        <f t="shared" si="5"/>
        <v>9838</v>
      </c>
      <c r="I26" s="55">
        <v>0.999</v>
      </c>
      <c r="J26" s="20">
        <f t="shared" si="6"/>
        <v>9828.162</v>
      </c>
      <c r="K26" s="21">
        <f t="shared" si="11"/>
        <v>4</v>
      </c>
      <c r="L26" s="21">
        <f t="shared" si="7"/>
        <v>4</v>
      </c>
      <c r="M26" s="20">
        <f t="shared" si="8"/>
        <v>9828.162</v>
      </c>
      <c r="N26" s="21">
        <f t="shared" si="9"/>
        <v>4</v>
      </c>
      <c r="O26" s="21">
        <f t="shared" si="9"/>
        <v>4</v>
      </c>
      <c r="P26" s="32">
        <f t="shared" si="10"/>
        <v>4</v>
      </c>
    </row>
    <row r="27" spans="1:16" ht="15" customHeight="1">
      <c r="A27" s="8"/>
      <c r="B27" s="25">
        <v>2901</v>
      </c>
      <c r="C27" s="50" t="s">
        <v>63</v>
      </c>
      <c r="D27" s="17" t="s">
        <v>62</v>
      </c>
      <c r="E27" s="17" t="s">
        <v>64</v>
      </c>
      <c r="F27" s="22">
        <v>0.5814236111111112</v>
      </c>
      <c r="G27" s="19">
        <f t="shared" si="4"/>
        <v>0.11614583333333345</v>
      </c>
      <c r="H27" s="20">
        <f t="shared" si="5"/>
        <v>10035</v>
      </c>
      <c r="I27" s="49">
        <v>0.991</v>
      </c>
      <c r="J27" s="20">
        <f t="shared" si="6"/>
        <v>9944.685</v>
      </c>
      <c r="K27" s="21">
        <f>RANK(J27,J$23:J$31,1)</f>
        <v>5</v>
      </c>
      <c r="L27" s="21">
        <f t="shared" si="7"/>
        <v>5</v>
      </c>
      <c r="M27" s="20">
        <f t="shared" si="8"/>
        <v>9944.685</v>
      </c>
      <c r="N27" s="21">
        <f t="shared" si="9"/>
        <v>5</v>
      </c>
      <c r="O27" s="21">
        <f t="shared" si="9"/>
        <v>5</v>
      </c>
      <c r="P27" s="32">
        <f t="shared" si="10"/>
        <v>5</v>
      </c>
    </row>
    <row r="28" spans="1:16" ht="15" customHeight="1">
      <c r="A28" s="8"/>
      <c r="B28" s="15">
        <v>2008</v>
      </c>
      <c r="C28" s="48" t="s">
        <v>55</v>
      </c>
      <c r="D28" s="17" t="s">
        <v>49</v>
      </c>
      <c r="E28" s="17" t="s">
        <v>56</v>
      </c>
      <c r="F28" s="22">
        <v>0.5882986111111111</v>
      </c>
      <c r="G28" s="19">
        <f t="shared" si="4"/>
        <v>0.12302083333333341</v>
      </c>
      <c r="H28" s="20">
        <f t="shared" si="5"/>
        <v>10629</v>
      </c>
      <c r="I28" s="49">
        <v>1.005</v>
      </c>
      <c r="J28" s="20">
        <f t="shared" si="6"/>
        <v>10682.144999999999</v>
      </c>
      <c r="K28" s="21">
        <f t="shared" si="11"/>
        <v>6</v>
      </c>
      <c r="L28" s="21">
        <f t="shared" si="7"/>
        <v>6</v>
      </c>
      <c r="M28" s="20">
        <f t="shared" si="8"/>
        <v>10682.144999999999</v>
      </c>
      <c r="N28" s="21">
        <f t="shared" si="9"/>
        <v>6</v>
      </c>
      <c r="O28" s="21">
        <f t="shared" si="9"/>
        <v>6</v>
      </c>
      <c r="P28" s="32">
        <f t="shared" si="10"/>
        <v>6</v>
      </c>
    </row>
    <row r="29" spans="1:16" ht="15" customHeight="1">
      <c r="A29" s="8"/>
      <c r="B29" s="15">
        <v>2030</v>
      </c>
      <c r="C29" s="48" t="s">
        <v>65</v>
      </c>
      <c r="D29" s="17" t="s">
        <v>66</v>
      </c>
      <c r="E29" s="17" t="s">
        <v>67</v>
      </c>
      <c r="F29" s="22">
        <v>0.5935069444444444</v>
      </c>
      <c r="G29" s="19">
        <f t="shared" si="4"/>
        <v>0.12822916666666667</v>
      </c>
      <c r="H29" s="20">
        <f t="shared" si="5"/>
        <v>11079</v>
      </c>
      <c r="I29" s="49">
        <v>0.989</v>
      </c>
      <c r="J29" s="20">
        <f t="shared" si="6"/>
        <v>10957.131</v>
      </c>
      <c r="K29" s="21">
        <f t="shared" si="11"/>
        <v>7</v>
      </c>
      <c r="L29" s="21">
        <f t="shared" si="7"/>
        <v>7</v>
      </c>
      <c r="M29" s="20">
        <f>H29*I29</f>
        <v>10957.131</v>
      </c>
      <c r="N29" s="21">
        <f t="shared" si="9"/>
        <v>7</v>
      </c>
      <c r="O29" s="21">
        <f t="shared" si="9"/>
        <v>7</v>
      </c>
      <c r="P29" s="32">
        <f t="shared" si="10"/>
        <v>7</v>
      </c>
    </row>
    <row r="30" spans="1:16" ht="15" customHeight="1">
      <c r="A30" s="8"/>
      <c r="B30" s="42">
        <v>275</v>
      </c>
      <c r="C30" s="17" t="s">
        <v>68</v>
      </c>
      <c r="D30" s="17" t="s">
        <v>23</v>
      </c>
      <c r="E30" s="17" t="s">
        <v>69</v>
      </c>
      <c r="F30" s="57">
        <v>0.5999074074074074</v>
      </c>
      <c r="G30" s="19">
        <f t="shared" si="4"/>
        <v>0.1346296296296297</v>
      </c>
      <c r="H30" s="20">
        <f t="shared" si="5"/>
        <v>11632</v>
      </c>
      <c r="I30" s="49">
        <v>0.987</v>
      </c>
      <c r="J30" s="20">
        <f t="shared" si="6"/>
        <v>11480.784</v>
      </c>
      <c r="K30" s="21">
        <f>RANK(J30,J$23:J$35,1)</f>
        <v>8</v>
      </c>
      <c r="L30" s="21">
        <f>RANK(K30,K$23:K$31,1)</f>
        <v>8</v>
      </c>
      <c r="M30" s="20">
        <f>H30*I30</f>
        <v>11480.784</v>
      </c>
      <c r="N30" s="21">
        <f>RANK(M30,M$23:M$31,1)</f>
        <v>8</v>
      </c>
      <c r="O30" s="21">
        <f>RANK(N30,N$23:N$31,1)</f>
        <v>8</v>
      </c>
      <c r="P30" s="32">
        <f>O30*1</f>
        <v>8</v>
      </c>
    </row>
    <row r="31" spans="1:16" ht="15" customHeight="1">
      <c r="A31" s="8"/>
      <c r="B31" s="53">
        <v>2902</v>
      </c>
      <c r="C31" s="51" t="s">
        <v>61</v>
      </c>
      <c r="D31" s="17" t="s">
        <v>62</v>
      </c>
      <c r="E31" s="17" t="s">
        <v>81</v>
      </c>
      <c r="F31" s="22">
        <v>0.5994560185185185</v>
      </c>
      <c r="G31" s="19">
        <f t="shared" si="4"/>
        <v>0.13417824074074075</v>
      </c>
      <c r="H31" s="20">
        <f t="shared" si="5"/>
        <v>11593</v>
      </c>
      <c r="I31" s="49">
        <v>0.991</v>
      </c>
      <c r="J31" s="20">
        <f t="shared" si="6"/>
        <v>11488.663</v>
      </c>
      <c r="K31" s="21">
        <f t="shared" si="11"/>
        <v>9</v>
      </c>
      <c r="L31" s="21">
        <f t="shared" si="7"/>
        <v>9</v>
      </c>
      <c r="M31" s="20">
        <f t="shared" si="8"/>
        <v>11488.663</v>
      </c>
      <c r="N31" s="21">
        <f t="shared" si="9"/>
        <v>9</v>
      </c>
      <c r="O31" s="21">
        <f t="shared" si="9"/>
        <v>9</v>
      </c>
      <c r="P31" s="32">
        <f t="shared" si="10"/>
        <v>9</v>
      </c>
    </row>
    <row r="32" spans="1:16" ht="12.75" customHeight="1">
      <c r="A32" s="8"/>
      <c r="B32" s="5"/>
      <c r="C32" s="59"/>
      <c r="D32" s="59"/>
      <c r="E32" s="59"/>
      <c r="F32" s="60"/>
      <c r="G32" s="61"/>
      <c r="H32" s="61"/>
      <c r="I32" s="61"/>
      <c r="J32" s="62"/>
      <c r="K32" s="63"/>
      <c r="L32" s="63"/>
      <c r="M32" s="62"/>
      <c r="N32" s="63"/>
      <c r="O32" s="63"/>
      <c r="P32" s="64"/>
    </row>
    <row r="33" spans="1:16" ht="12.75" customHeight="1">
      <c r="A33" s="3" t="s">
        <v>27</v>
      </c>
      <c r="D33" s="6"/>
      <c r="E33" s="6"/>
      <c r="F33" s="6"/>
      <c r="G33" s="10" t="s">
        <v>6</v>
      </c>
      <c r="H33" s="2">
        <v>0.46875</v>
      </c>
      <c r="I33" s="11"/>
      <c r="J33" s="12"/>
      <c r="K33" s="13"/>
      <c r="L33" s="6"/>
      <c r="M33" s="13"/>
      <c r="N33" s="13"/>
      <c r="O33" s="6"/>
      <c r="P33" s="29"/>
    </row>
    <row r="34" spans="1:16" ht="12" customHeight="1">
      <c r="A34" s="8"/>
      <c r="B34" s="24" t="s">
        <v>10</v>
      </c>
      <c r="C34" s="67" t="s">
        <v>9</v>
      </c>
      <c r="D34" s="69" t="s">
        <v>8</v>
      </c>
      <c r="E34" s="69" t="s">
        <v>16</v>
      </c>
      <c r="F34" s="14" t="s">
        <v>18</v>
      </c>
      <c r="G34" s="75" t="s">
        <v>20</v>
      </c>
      <c r="H34" s="76"/>
      <c r="I34" s="77" t="s">
        <v>0</v>
      </c>
      <c r="J34" s="71" t="s">
        <v>1</v>
      </c>
      <c r="K34" s="72"/>
      <c r="L34" s="73"/>
      <c r="M34" s="71" t="s">
        <v>2</v>
      </c>
      <c r="N34" s="72"/>
      <c r="O34" s="73"/>
      <c r="P34" s="30" t="s">
        <v>12</v>
      </c>
    </row>
    <row r="35" spans="1:16" ht="12" customHeight="1">
      <c r="A35" s="8"/>
      <c r="B35" s="25" t="s">
        <v>11</v>
      </c>
      <c r="C35" s="68"/>
      <c r="D35" s="74"/>
      <c r="E35" s="74"/>
      <c r="F35" s="42" t="s">
        <v>19</v>
      </c>
      <c r="G35" s="15" t="s">
        <v>19</v>
      </c>
      <c r="H35" s="16" t="s">
        <v>21</v>
      </c>
      <c r="I35" s="78"/>
      <c r="J35" s="17" t="s">
        <v>3</v>
      </c>
      <c r="K35" s="17" t="s">
        <v>4</v>
      </c>
      <c r="L35" s="18" t="s">
        <v>5</v>
      </c>
      <c r="M35" s="17" t="s">
        <v>3</v>
      </c>
      <c r="N35" s="17" t="s">
        <v>4</v>
      </c>
      <c r="O35" s="18" t="s">
        <v>5</v>
      </c>
      <c r="P35" s="31" t="s">
        <v>13</v>
      </c>
    </row>
    <row r="36" spans="1:16" ht="15" customHeight="1">
      <c r="A36" s="8"/>
      <c r="B36" s="25">
        <v>25009</v>
      </c>
      <c r="C36" s="50" t="s">
        <v>70</v>
      </c>
      <c r="D36" s="48" t="s">
        <v>71</v>
      </c>
      <c r="E36" s="17" t="s">
        <v>84</v>
      </c>
      <c r="F36" s="22">
        <v>0.6163425925925926</v>
      </c>
      <c r="G36" s="19">
        <f>IF(F36&gt;H$33,F36-H$33,F36+24-H$33)</f>
        <v>0.1475925925925926</v>
      </c>
      <c r="H36" s="20">
        <f>HOUR(G36)*60*60+MINUTE(G36)*60+SECOND(G36)</f>
        <v>12752</v>
      </c>
      <c r="I36" s="49">
        <v>0.959</v>
      </c>
      <c r="J36" s="20">
        <f>H36*I36</f>
        <v>12229.168</v>
      </c>
      <c r="K36" s="21">
        <f>RANK(J36,J$36:J$36,1)</f>
        <v>1</v>
      </c>
      <c r="L36" s="21">
        <f>RANK(K36,K$36:K$36,1)</f>
        <v>1</v>
      </c>
      <c r="M36" s="20">
        <f>H36*I36</f>
        <v>12229.168</v>
      </c>
      <c r="N36" s="21">
        <f>RANK(M36,M$36:M$36,1)</f>
        <v>1</v>
      </c>
      <c r="O36" s="21">
        <f>RANK(N36,N$36:N$36,1)</f>
        <v>1</v>
      </c>
      <c r="P36" s="32">
        <f>O36*1</f>
        <v>1</v>
      </c>
    </row>
    <row r="37" spans="1:16" ht="12.75" customHeight="1">
      <c r="A37" s="8"/>
      <c r="B37" s="5"/>
      <c r="C37" s="59"/>
      <c r="D37" s="59"/>
      <c r="E37" s="59"/>
      <c r="F37" s="65"/>
      <c r="J37" s="62"/>
      <c r="K37" s="63"/>
      <c r="L37" s="63"/>
      <c r="M37" s="62"/>
      <c r="N37" s="63"/>
      <c r="O37" s="63"/>
      <c r="P37" s="64"/>
    </row>
    <row r="38" spans="1:16" ht="12.75" customHeight="1">
      <c r="A38" s="44" t="s">
        <v>22</v>
      </c>
      <c r="D38" s="6"/>
      <c r="E38" s="4"/>
      <c r="F38" s="6"/>
      <c r="G38" s="10" t="s">
        <v>6</v>
      </c>
      <c r="H38" s="2">
        <v>0.46875</v>
      </c>
      <c r="I38" s="11"/>
      <c r="J38" s="12"/>
      <c r="K38" s="13"/>
      <c r="L38" s="6"/>
      <c r="M38" s="13"/>
      <c r="N38" s="13"/>
      <c r="O38" s="6"/>
      <c r="P38" s="29"/>
    </row>
    <row r="39" spans="1:16" ht="12" customHeight="1">
      <c r="A39" s="8"/>
      <c r="B39" s="24" t="s">
        <v>10</v>
      </c>
      <c r="C39" s="67" t="s">
        <v>9</v>
      </c>
      <c r="D39" s="69" t="s">
        <v>8</v>
      </c>
      <c r="E39" s="69" t="s">
        <v>16</v>
      </c>
      <c r="F39" s="14" t="s">
        <v>18</v>
      </c>
      <c r="G39" s="75" t="s">
        <v>20</v>
      </c>
      <c r="H39" s="76"/>
      <c r="I39" s="77" t="s">
        <v>34</v>
      </c>
      <c r="J39" s="71" t="s">
        <v>1</v>
      </c>
      <c r="K39" s="72"/>
      <c r="L39" s="73"/>
      <c r="M39" s="71" t="s">
        <v>2</v>
      </c>
      <c r="N39" s="72"/>
      <c r="O39" s="73"/>
      <c r="P39" s="30" t="s">
        <v>12</v>
      </c>
    </row>
    <row r="40" spans="1:16" ht="12" customHeight="1">
      <c r="A40" s="8"/>
      <c r="B40" s="25" t="s">
        <v>11</v>
      </c>
      <c r="C40" s="68"/>
      <c r="D40" s="70"/>
      <c r="E40" s="70"/>
      <c r="F40" s="42" t="s">
        <v>19</v>
      </c>
      <c r="G40" s="15" t="s">
        <v>19</v>
      </c>
      <c r="H40" s="16" t="s">
        <v>21</v>
      </c>
      <c r="I40" s="78"/>
      <c r="J40" s="17" t="s">
        <v>3</v>
      </c>
      <c r="K40" s="17" t="s">
        <v>4</v>
      </c>
      <c r="L40" s="18" t="s">
        <v>5</v>
      </c>
      <c r="M40" s="17" t="s">
        <v>3</v>
      </c>
      <c r="N40" s="17" t="s">
        <v>4</v>
      </c>
      <c r="O40" s="18" t="s">
        <v>5</v>
      </c>
      <c r="P40" s="31" t="s">
        <v>13</v>
      </c>
    </row>
    <row r="41" spans="1:16" ht="15" customHeight="1">
      <c r="A41" s="8"/>
      <c r="B41" s="53" t="s">
        <v>72</v>
      </c>
      <c r="C41" s="51" t="s">
        <v>73</v>
      </c>
      <c r="D41" s="17" t="s">
        <v>74</v>
      </c>
      <c r="E41" s="17" t="s">
        <v>75</v>
      </c>
      <c r="F41" s="79">
        <v>0.5778935185185184</v>
      </c>
      <c r="G41" s="19">
        <f>IF(F41&gt;H$38,F41-H$38,F41+24-H$38)</f>
        <v>0.10914351851851845</v>
      </c>
      <c r="H41" s="20">
        <f>HOUR(G41)*60*60+MINUTE(G41)*60+SECOND(G41)</f>
        <v>9430</v>
      </c>
      <c r="I41" s="49">
        <v>0.952</v>
      </c>
      <c r="J41" s="20">
        <f>H41*I41</f>
        <v>8977.359999999999</v>
      </c>
      <c r="K41" s="21">
        <f>RANK(J41,J$41:J$41,1)</f>
        <v>1</v>
      </c>
      <c r="L41" s="21">
        <f>RANK(K41,K$41:K$41,1)</f>
        <v>1</v>
      </c>
      <c r="M41" s="20">
        <f>H41*I41</f>
        <v>8977.359999999999</v>
      </c>
      <c r="N41" s="21">
        <f>RANK(M41,M$41:M$41,1)</f>
        <v>1</v>
      </c>
      <c r="O41" s="21">
        <f>RANK(N41,N$41:N$41,1)</f>
        <v>1</v>
      </c>
      <c r="P41" s="32">
        <f>O41*1</f>
        <v>1</v>
      </c>
    </row>
    <row r="42" spans="2:13" ht="12.75">
      <c r="B42" s="47" t="s">
        <v>26</v>
      </c>
      <c r="M42" s="27"/>
    </row>
    <row r="43" spans="1:17" s="7" customFormat="1" ht="12" customHeight="1">
      <c r="A43" s="34"/>
      <c r="C43" s="5"/>
      <c r="D43" s="26"/>
      <c r="E43" s="26"/>
      <c r="F43" s="35"/>
      <c r="G43" s="36"/>
      <c r="H43" s="37"/>
      <c r="I43" s="38"/>
      <c r="K43" s="38"/>
      <c r="M43" s="27" t="s">
        <v>7</v>
      </c>
      <c r="O43" s="39"/>
      <c r="P43" s="27"/>
      <c r="Q43" s="40"/>
    </row>
    <row r="44" spans="1:17" s="7" customFormat="1" ht="12" customHeight="1">
      <c r="A44" s="34"/>
      <c r="B44" s="56" t="s">
        <v>86</v>
      </c>
      <c r="C44" s="28"/>
      <c r="D44" s="5"/>
      <c r="F44" s="35"/>
      <c r="G44" s="36"/>
      <c r="H44" s="37"/>
      <c r="I44" s="38"/>
      <c r="J44" s="41"/>
      <c r="K44" s="38"/>
      <c r="M44" s="59" t="s">
        <v>88</v>
      </c>
      <c r="N44" s="27"/>
      <c r="O44" s="54"/>
      <c r="P44" s="27"/>
      <c r="Q44" s="40"/>
    </row>
  </sheetData>
  <sheetProtection/>
  <mergeCells count="35">
    <mergeCell ref="I39:I40"/>
    <mergeCell ref="J39:L39"/>
    <mergeCell ref="I34:I35"/>
    <mergeCell ref="M39:O39"/>
    <mergeCell ref="C39:C40"/>
    <mergeCell ref="D39:D40"/>
    <mergeCell ref="E39:E40"/>
    <mergeCell ref="G39:H39"/>
    <mergeCell ref="E21:E22"/>
    <mergeCell ref="G21:H21"/>
    <mergeCell ref="M4:O4"/>
    <mergeCell ref="I21:I22"/>
    <mergeCell ref="M12:O12"/>
    <mergeCell ref="I4:I5"/>
    <mergeCell ref="J12:L12"/>
    <mergeCell ref="C12:C13"/>
    <mergeCell ref="D12:D13"/>
    <mergeCell ref="I12:I13"/>
    <mergeCell ref="J4:L4"/>
    <mergeCell ref="C4:C5"/>
    <mergeCell ref="D4:D5"/>
    <mergeCell ref="G4:H4"/>
    <mergeCell ref="E12:E13"/>
    <mergeCell ref="E4:E5"/>
    <mergeCell ref="G12:H12"/>
    <mergeCell ref="C21:C22"/>
    <mergeCell ref="D21:D22"/>
    <mergeCell ref="M34:O34"/>
    <mergeCell ref="J21:L21"/>
    <mergeCell ref="M21:O21"/>
    <mergeCell ref="J34:L34"/>
    <mergeCell ref="C34:C35"/>
    <mergeCell ref="D34:D35"/>
    <mergeCell ref="E34:E35"/>
    <mergeCell ref="G34:H34"/>
  </mergeCells>
  <printOptions/>
  <pageMargins left="0.5511811023622047" right="0" top="0.5905511811023623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SABRİ KARA</cp:lastModifiedBy>
  <cp:lastPrinted>2012-08-25T11:11:35Z</cp:lastPrinted>
  <dcterms:created xsi:type="dcterms:W3CDTF">2000-09-21T17:28:16Z</dcterms:created>
  <dcterms:modified xsi:type="dcterms:W3CDTF">2012-08-25T12:44:10Z</dcterms:modified>
  <cp:category/>
  <cp:version/>
  <cp:contentType/>
  <cp:contentStatus/>
</cp:coreProperties>
</file>