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5480" windowHeight="9915" tabRatio="623" activeTab="0"/>
  </bookViews>
  <sheets>
    <sheet name="Yarış" sheetId="1" r:id="rId1"/>
  </sheets>
  <definedNames/>
  <calcPr fullCalcOnLoad="1"/>
</workbook>
</file>

<file path=xl/sharedStrings.xml><?xml version="1.0" encoding="utf-8"?>
<sst xmlns="http://schemas.openxmlformats.org/spreadsheetml/2006/main" count="255" uniqueCount="134">
  <si>
    <t>TCC</t>
  </si>
  <si>
    <t>GEÇİCİ SONUÇ</t>
  </si>
  <si>
    <t>SONUÇ</t>
  </si>
  <si>
    <t>Düz. Süre</t>
  </si>
  <si>
    <t>Sıra</t>
  </si>
  <si>
    <t>Puan</t>
  </si>
  <si>
    <t>Start Saati :</t>
  </si>
  <si>
    <t>YARIŞ SEKRETERLİĞİ</t>
  </si>
  <si>
    <t xml:space="preserve">TEKNE TİPİ </t>
  </si>
  <si>
    <t>TEKNE ADI</t>
  </si>
  <si>
    <t>YELKEN</t>
  </si>
  <si>
    <t>NO</t>
  </si>
  <si>
    <t>PUANI</t>
  </si>
  <si>
    <t>IRC II (YEŞİL) - [TCC 1,069 - 1,025 arası]</t>
  </si>
  <si>
    <t>IRC III (LACİVERT) - [TCC 1,024 - 0,980 arası]</t>
  </si>
  <si>
    <t>SAHİBİ / SORUMLU KİŞİ</t>
  </si>
  <si>
    <t>IRC I (SARI) - [TCC 1,070 ve üzeri ve Mumm 30 (Farr 30)  tipi tekneler]</t>
  </si>
  <si>
    <t>Finiş Saati</t>
  </si>
  <si>
    <t>hh:mm:ss</t>
  </si>
  <si>
    <t>Geçen Süre</t>
  </si>
  <si>
    <t>saniye</t>
  </si>
  <si>
    <t>PROTOTYPE</t>
  </si>
  <si>
    <t>A 40 RC</t>
  </si>
  <si>
    <t>EASY TIGER</t>
  </si>
  <si>
    <t>IRC IV (TURUNCU) - [TCC 0,979 ve altı]</t>
  </si>
  <si>
    <t>OREL KALOMENİ/GÜNKUT AYVAZOĞLU</t>
  </si>
  <si>
    <t>FARR 30</t>
  </si>
  <si>
    <t>EMİN ALİ SİPAHİ</t>
  </si>
  <si>
    <t>MAT 1010</t>
  </si>
  <si>
    <t>FIRST 35</t>
  </si>
  <si>
    <t>FIRST 34.7</t>
  </si>
  <si>
    <t>DENİZ YILMAZ</t>
  </si>
  <si>
    <t>CAPRICORN</t>
  </si>
  <si>
    <t>QUATTRO</t>
  </si>
  <si>
    <t>FIRST 30</t>
  </si>
  <si>
    <t>TOLGA TUNÇER</t>
  </si>
  <si>
    <t>AZUREE 40</t>
  </si>
  <si>
    <t>FARR 40</t>
  </si>
  <si>
    <t>BÜLENT DEMİRCİOĞLU/BORA GÜMÜŞDAL</t>
  </si>
  <si>
    <t>ALVIMEDICA 2</t>
  </si>
  <si>
    <t>YARIŞ</t>
  </si>
  <si>
    <t xml:space="preserve">ALVIMEDICA  </t>
  </si>
  <si>
    <t>ILC 30 J&amp;V</t>
  </si>
  <si>
    <t>GÜNEŞ SİGORTA - FALCON</t>
  </si>
  <si>
    <t>SHAK SHUKA</t>
  </si>
  <si>
    <t>HASAN UTKU ÇETİNER</t>
  </si>
  <si>
    <t>ÖZCAN ÖZVERİM</t>
  </si>
  <si>
    <t>SİNAN SÜMER</t>
  </si>
  <si>
    <t>FARRFARA</t>
  </si>
  <si>
    <t>FARRFARA EKİBİ/ERHAN UZUN</t>
  </si>
  <si>
    <t>DUE</t>
  </si>
  <si>
    <t>BOLT 37</t>
  </si>
  <si>
    <t>HASİP GENCER/FEYYAZ YÜZATLI</t>
  </si>
  <si>
    <t>ORION</t>
  </si>
  <si>
    <t>MAT 12</t>
  </si>
  <si>
    <t>VEDAT ÇALIK/ONUR TOK</t>
  </si>
  <si>
    <t>ARCORA - 4 KMS RC</t>
  </si>
  <si>
    <t>SHAKER</t>
  </si>
  <si>
    <t>J 122</t>
  </si>
  <si>
    <t>PINAR BUZLUK/HALUK BUZLUK</t>
  </si>
  <si>
    <t>PASSION II</t>
  </si>
  <si>
    <t>ERGÜN KARGALIOĞLU</t>
  </si>
  <si>
    <t>TCF</t>
  </si>
  <si>
    <t>KEYIF 60</t>
  </si>
  <si>
    <t>GRAND SOLEIL 45</t>
  </si>
  <si>
    <t>KOMET - CHEESE</t>
  </si>
  <si>
    <t>LEVENT ÖZYÜRÜK/LEVENT PEYNİRCİ</t>
  </si>
  <si>
    <t>FIRST 45</t>
  </si>
  <si>
    <t>CEVAT SATIR/ŞAHİN AKIN</t>
  </si>
  <si>
    <t>ADA PUPA ADRENALIN</t>
  </si>
  <si>
    <t>BENETEAU 361</t>
  </si>
  <si>
    <t>WINGS-ECEMİZ</t>
  </si>
  <si>
    <t>KARIA 31</t>
  </si>
  <si>
    <t>MIKRO - CENOA</t>
  </si>
  <si>
    <t>FIRST 32</t>
  </si>
  <si>
    <t>CENOA SAILING/TARKAN AKDOĞAN</t>
  </si>
  <si>
    <t>AKFEN - LADY ANTIOCHE</t>
  </si>
  <si>
    <t>DUFOUR 30</t>
  </si>
  <si>
    <t>AZUREE 33</t>
  </si>
  <si>
    <t>YARIŞ KOMİTESİ BAŞKANI</t>
  </si>
  <si>
    <t>DESTEK (BEYAZ)</t>
  </si>
  <si>
    <t>* Destek sınıfında spinnaker kullacak tekneler</t>
  </si>
  <si>
    <t>TAYK / SONBAHAR KUPASI II (i-marine/ARVENTO KUPASI) YAT YARIŞI</t>
  </si>
  <si>
    <t>16 KASIM 2013</t>
  </si>
  <si>
    <t>GIN</t>
  </si>
  <si>
    <t>BERMUDIAN SLOOP</t>
  </si>
  <si>
    <t>HAKAN BÖRTEÇENE</t>
  </si>
  <si>
    <t>BORUSAN RAICING - ÇILGIN SİGMA</t>
  </si>
  <si>
    <t>CEM BOZKURT</t>
  </si>
  <si>
    <t>ISLAND BREEZE</t>
  </si>
  <si>
    <t>PICKREN MARINE/KENAN MANDIRACI</t>
  </si>
  <si>
    <t xml:space="preserve">FIRST 40 </t>
  </si>
  <si>
    <t>KIA - ACADIA 3</t>
  </si>
  <si>
    <t>MONOHULL</t>
  </si>
  <si>
    <t>VEDAT TEZMAN/LEVENT ÖZGEN</t>
  </si>
  <si>
    <t>BOSPHORUS PIRATES</t>
  </si>
  <si>
    <t>SLOOP</t>
  </si>
  <si>
    <t>EKREM YEMLİHAOĞLU/VOLKAN YEMLİHAOĞLU</t>
  </si>
  <si>
    <t>ELİF GÜMRÜK/ERHAN KARACA</t>
  </si>
  <si>
    <t>YAPIARTI MOBYDICK</t>
  </si>
  <si>
    <t>FIRST 40.7</t>
  </si>
  <si>
    <t>MURAT KULAKSIZOĞLU</t>
  </si>
  <si>
    <t>ERDOĞAN SOYSAL/NAİL BAKTIR</t>
  </si>
  <si>
    <t>F35EXPRESS HEDEF YELKEN ERGO</t>
  </si>
  <si>
    <t>VEDAT TEZMAN/YİĞİT  EROĞLU</t>
  </si>
  <si>
    <t>i-Marine</t>
  </si>
  <si>
    <t>EJDER VAROL/İLHAN ÖNGÜT</t>
  </si>
  <si>
    <t>VOLVO CARS KEYFİM 3,5</t>
  </si>
  <si>
    <t>SELİM YAZICI/HAKAN YAZICI/EMRE DERMAN</t>
  </si>
  <si>
    <t>DOĞAN HOLDİNG PETEK</t>
  </si>
  <si>
    <t>FENERBAHÇE VODAFONE</t>
  </si>
  <si>
    <t>CORBY 29</t>
  </si>
  <si>
    <t>EREN ÖZDAL</t>
  </si>
  <si>
    <t>MİNX HEDEF YELKEN</t>
  </si>
  <si>
    <t>HEDEF YELKEN/EFE REGAY</t>
  </si>
  <si>
    <t>POSEIDON YELKEN 1</t>
  </si>
  <si>
    <t>PLATU 25</t>
  </si>
  <si>
    <t>BERK OTUÇ</t>
  </si>
  <si>
    <t>POSEIDON YELKEN 2</t>
  </si>
  <si>
    <t>BERK OTUÇ/GER HAVIE</t>
  </si>
  <si>
    <t>MURAT GÖKÇEN</t>
  </si>
  <si>
    <t>SUSAIL ZIG ZAG</t>
  </si>
  <si>
    <t>MDY SAILING/SERDAR ERTÜRK</t>
  </si>
  <si>
    <t>KECHI SAILING/SÜLEYMAN ER</t>
  </si>
  <si>
    <t>GÖKHAN DAİ/KADİR SIĞINMIŞ</t>
  </si>
  <si>
    <t>* HEXAGON STUDIO TUZLU</t>
  </si>
  <si>
    <t>* ZEYNEP</t>
  </si>
  <si>
    <t>RET</t>
  </si>
  <si>
    <t>DNS</t>
  </si>
  <si>
    <t xml:space="preserve"> </t>
  </si>
  <si>
    <t>DNC</t>
  </si>
  <si>
    <t>FIN13131</t>
  </si>
  <si>
    <t>GBR186N</t>
  </si>
  <si>
    <t>16 KASIM 2013 Saat:14:50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</si>
</sst>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h:mm"/>
    <numFmt numFmtId="176" formatCode="hh:mm:ss;@"/>
    <numFmt numFmtId="177" formatCode="0.000_ ;[Red]\-0.000\ "/>
    <numFmt numFmtId="178" formatCode="#,##0.000"/>
    <numFmt numFmtId="179" formatCode="[$-41F]dd\ mmmm\ yyyy\ dddd"/>
    <numFmt numFmtId="180" formatCode="dd/mm/yyyy;@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</numFmts>
  <fonts count="30">
    <font>
      <sz val="10"/>
      <name val="Arial"/>
      <family val="0"/>
    </font>
    <font>
      <b/>
      <sz val="10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9"/>
      <name val="Arial Tur"/>
      <family val="0"/>
    </font>
    <font>
      <b/>
      <sz val="8"/>
      <name val="Arial Tur"/>
      <family val="2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75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2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172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1" fontId="2" fillId="0" borderId="12" xfId="0" applyNumberFormat="1" applyFont="1" applyFill="1" applyBorder="1" applyAlignment="1" applyProtection="1">
      <alignment horizontal="center"/>
      <protection/>
    </xf>
    <xf numFmtId="1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>
      <alignment/>
    </xf>
    <xf numFmtId="0" fontId="3" fillId="24" borderId="10" xfId="0" applyFont="1" applyFill="1" applyBorder="1" applyAlignment="1" applyProtection="1">
      <alignment horizontal="center"/>
      <protection locked="0"/>
    </xf>
    <xf numFmtId="0" fontId="3" fillId="24" borderId="11" xfId="0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72" fontId="7" fillId="0" borderId="0" xfId="0" applyNumberFormat="1" applyFont="1" applyFill="1" applyBorder="1" applyAlignment="1">
      <alignment horizontal="center"/>
    </xf>
    <xf numFmtId="174" fontId="7" fillId="0" borderId="0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9" fontId="6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2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center"/>
    </xf>
    <xf numFmtId="20" fontId="4" fillId="0" borderId="0" xfId="0" applyNumberFormat="1" applyFont="1" applyFill="1" applyBorder="1" applyAlignment="1">
      <alignment/>
    </xf>
    <xf numFmtId="0" fontId="3" fillId="24" borderId="13" xfId="0" applyFont="1" applyFill="1" applyBorder="1" applyAlignment="1" applyProtection="1">
      <alignment horizontal="center"/>
      <protection locked="0"/>
    </xf>
    <xf numFmtId="0" fontId="3" fillId="24" borderId="13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13" xfId="0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74" fontId="6" fillId="24" borderId="12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/>
    </xf>
    <xf numFmtId="0" fontId="3" fillId="24" borderId="12" xfId="0" applyFont="1" applyFill="1" applyBorder="1" applyAlignment="1" applyProtection="1">
      <alignment horizontal="center"/>
      <protection locked="0"/>
    </xf>
    <xf numFmtId="174" fontId="6" fillId="0" borderId="12" xfId="0" applyNumberFormat="1" applyFont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176" fontId="2" fillId="0" borderId="14" xfId="0" applyNumberFormat="1" applyFont="1" applyFill="1" applyBorder="1" applyAlignment="1" applyProtection="1">
      <alignment horizontal="center"/>
      <protection locked="0"/>
    </xf>
    <xf numFmtId="176" fontId="2" fillId="0" borderId="12" xfId="0" applyNumberFormat="1" applyFont="1" applyFill="1" applyBorder="1" applyAlignment="1" applyProtection="1">
      <alignment horizontal="center"/>
      <protection locked="0"/>
    </xf>
    <xf numFmtId="21" fontId="2" fillId="0" borderId="12" xfId="0" applyNumberFormat="1" applyFont="1" applyFill="1" applyBorder="1" applyAlignment="1" applyProtection="1">
      <alignment horizontal="center"/>
      <protection locked="0"/>
    </xf>
    <xf numFmtId="21" fontId="2" fillId="0" borderId="14" xfId="0" applyNumberFormat="1" applyFont="1" applyFill="1" applyBorder="1" applyAlignment="1" applyProtection="1">
      <alignment horizontal="center"/>
      <protection locked="0"/>
    </xf>
    <xf numFmtId="0" fontId="3" fillId="24" borderId="12" xfId="0" applyFont="1" applyFill="1" applyBorder="1" applyAlignment="1" applyProtection="1">
      <alignment horizontal="center"/>
      <protection locked="0"/>
    </xf>
    <xf numFmtId="174" fontId="6" fillId="24" borderId="15" xfId="0" applyNumberFormat="1" applyFont="1" applyFill="1" applyBorder="1" applyAlignment="1" applyProtection="1">
      <alignment horizontal="center"/>
      <protection locked="0"/>
    </xf>
    <xf numFmtId="0" fontId="6" fillId="24" borderId="15" xfId="0" applyFont="1" applyFill="1" applyBorder="1" applyAlignment="1">
      <alignment horizontal="center"/>
    </xf>
    <xf numFmtId="174" fontId="6" fillId="0" borderId="16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174" fontId="6" fillId="24" borderId="16" xfId="0" applyNumberFormat="1" applyFont="1" applyFill="1" applyBorder="1" applyAlignment="1" applyProtection="1">
      <alignment horizontal="center"/>
      <protection locked="0"/>
    </xf>
    <xf numFmtId="0" fontId="3" fillId="24" borderId="15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3" fillId="24" borderId="11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4" fontId="6" fillId="0" borderId="15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174" fontId="6" fillId="0" borderId="12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" name="Text Box 45"/>
        <xdr:cNvSpPr txBox="1">
          <a:spLocks noChangeArrowheads="1"/>
        </xdr:cNvSpPr>
      </xdr:nvSpPr>
      <xdr:spPr>
        <a:xfrm>
          <a:off x="342900" y="833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342900" y="3695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342900" y="3695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342900" y="3695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342900" y="3695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352425</xdr:colOff>
      <xdr:row>52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342900" y="83343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342900" y="833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342900" y="833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352425</xdr:colOff>
      <xdr:row>52</xdr:row>
      <xdr:rowOff>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342900" y="83343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342900" y="833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1" name="Text Box 28"/>
        <xdr:cNvSpPr txBox="1">
          <a:spLocks noChangeArrowheads="1"/>
        </xdr:cNvSpPr>
      </xdr:nvSpPr>
      <xdr:spPr>
        <a:xfrm>
          <a:off x="342900" y="833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352425</xdr:colOff>
      <xdr:row>52</xdr:row>
      <xdr:rowOff>0</xdr:rowOff>
    </xdr:to>
    <xdr:sp>
      <xdr:nvSpPr>
        <xdr:cNvPr id="12" name="Text Box 29"/>
        <xdr:cNvSpPr txBox="1">
          <a:spLocks noChangeArrowheads="1"/>
        </xdr:cNvSpPr>
      </xdr:nvSpPr>
      <xdr:spPr>
        <a:xfrm>
          <a:off x="342900" y="83343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3" name="Text Box 30"/>
        <xdr:cNvSpPr txBox="1">
          <a:spLocks noChangeArrowheads="1"/>
        </xdr:cNvSpPr>
      </xdr:nvSpPr>
      <xdr:spPr>
        <a:xfrm>
          <a:off x="342900" y="833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352425</xdr:colOff>
      <xdr:row>52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342900" y="83343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42900" y="833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6" name="Text Box 28"/>
        <xdr:cNvSpPr txBox="1">
          <a:spLocks noChangeArrowheads="1"/>
        </xdr:cNvSpPr>
      </xdr:nvSpPr>
      <xdr:spPr>
        <a:xfrm>
          <a:off x="342900" y="833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352425</xdr:colOff>
      <xdr:row>52</xdr:row>
      <xdr:rowOff>0</xdr:rowOff>
    </xdr:to>
    <xdr:sp>
      <xdr:nvSpPr>
        <xdr:cNvPr id="17" name="Text Box 14"/>
        <xdr:cNvSpPr txBox="1">
          <a:spLocks noChangeArrowheads="1"/>
        </xdr:cNvSpPr>
      </xdr:nvSpPr>
      <xdr:spPr>
        <a:xfrm>
          <a:off x="342900" y="83343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8" name="Text Box 15"/>
        <xdr:cNvSpPr txBox="1">
          <a:spLocks noChangeArrowheads="1"/>
        </xdr:cNvSpPr>
      </xdr:nvSpPr>
      <xdr:spPr>
        <a:xfrm>
          <a:off x="342900" y="833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19" name="Text Box 28"/>
        <xdr:cNvSpPr txBox="1">
          <a:spLocks noChangeArrowheads="1"/>
        </xdr:cNvSpPr>
      </xdr:nvSpPr>
      <xdr:spPr>
        <a:xfrm>
          <a:off x="342900" y="833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352425</xdr:colOff>
      <xdr:row>52</xdr:row>
      <xdr:rowOff>0</xdr:rowOff>
    </xdr:to>
    <xdr:sp>
      <xdr:nvSpPr>
        <xdr:cNvPr id="20" name="Text Box 12"/>
        <xdr:cNvSpPr txBox="1">
          <a:spLocks noChangeArrowheads="1"/>
        </xdr:cNvSpPr>
      </xdr:nvSpPr>
      <xdr:spPr>
        <a:xfrm>
          <a:off x="342900" y="83343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21" name="Text Box 45"/>
        <xdr:cNvSpPr txBox="1">
          <a:spLocks noChangeArrowheads="1"/>
        </xdr:cNvSpPr>
      </xdr:nvSpPr>
      <xdr:spPr>
        <a:xfrm>
          <a:off x="342900" y="833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28575</xdr:colOff>
      <xdr:row>53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342900" y="84963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342900" y="833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24" name="Text Box 45"/>
        <xdr:cNvSpPr txBox="1">
          <a:spLocks noChangeArrowheads="1"/>
        </xdr:cNvSpPr>
      </xdr:nvSpPr>
      <xdr:spPr>
        <a:xfrm>
          <a:off x="342900" y="833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5" name="Text Box 45"/>
        <xdr:cNvSpPr txBox="1">
          <a:spLocks noChangeArrowheads="1"/>
        </xdr:cNvSpPr>
      </xdr:nvSpPr>
      <xdr:spPr>
        <a:xfrm>
          <a:off x="342900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352425</xdr:colOff>
      <xdr:row>44</xdr:row>
      <xdr:rowOff>0</xdr:rowOff>
    </xdr:to>
    <xdr:sp>
      <xdr:nvSpPr>
        <xdr:cNvPr id="26" name="Text Box 24"/>
        <xdr:cNvSpPr txBox="1">
          <a:spLocks noChangeArrowheads="1"/>
        </xdr:cNvSpPr>
      </xdr:nvSpPr>
      <xdr:spPr>
        <a:xfrm>
          <a:off x="342900" y="70580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7" name="Text Box 25"/>
        <xdr:cNvSpPr txBox="1">
          <a:spLocks noChangeArrowheads="1"/>
        </xdr:cNvSpPr>
      </xdr:nvSpPr>
      <xdr:spPr>
        <a:xfrm>
          <a:off x="342900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28" name="Text Box 13"/>
        <xdr:cNvSpPr txBox="1">
          <a:spLocks noChangeArrowheads="1"/>
        </xdr:cNvSpPr>
      </xdr:nvSpPr>
      <xdr:spPr>
        <a:xfrm>
          <a:off x="342900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352425</xdr:colOff>
      <xdr:row>44</xdr:row>
      <xdr:rowOff>0</xdr:rowOff>
    </xdr:to>
    <xdr:sp>
      <xdr:nvSpPr>
        <xdr:cNvPr id="29" name="Text Box 14"/>
        <xdr:cNvSpPr txBox="1">
          <a:spLocks noChangeArrowheads="1"/>
        </xdr:cNvSpPr>
      </xdr:nvSpPr>
      <xdr:spPr>
        <a:xfrm>
          <a:off x="342900" y="70580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30" name="Text Box 15"/>
        <xdr:cNvSpPr txBox="1">
          <a:spLocks noChangeArrowheads="1"/>
        </xdr:cNvSpPr>
      </xdr:nvSpPr>
      <xdr:spPr>
        <a:xfrm>
          <a:off x="342900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31" name="Text Box 28"/>
        <xdr:cNvSpPr txBox="1">
          <a:spLocks noChangeArrowheads="1"/>
        </xdr:cNvSpPr>
      </xdr:nvSpPr>
      <xdr:spPr>
        <a:xfrm>
          <a:off x="342900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352425</xdr:colOff>
      <xdr:row>44</xdr:row>
      <xdr:rowOff>0</xdr:rowOff>
    </xdr:to>
    <xdr:sp>
      <xdr:nvSpPr>
        <xdr:cNvPr id="32" name="Text Box 29"/>
        <xdr:cNvSpPr txBox="1">
          <a:spLocks noChangeArrowheads="1"/>
        </xdr:cNvSpPr>
      </xdr:nvSpPr>
      <xdr:spPr>
        <a:xfrm>
          <a:off x="342900" y="70580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33" name="Text Box 30"/>
        <xdr:cNvSpPr txBox="1">
          <a:spLocks noChangeArrowheads="1"/>
        </xdr:cNvSpPr>
      </xdr:nvSpPr>
      <xdr:spPr>
        <a:xfrm>
          <a:off x="342900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352425</xdr:colOff>
      <xdr:row>44</xdr:row>
      <xdr:rowOff>0</xdr:rowOff>
    </xdr:to>
    <xdr:sp>
      <xdr:nvSpPr>
        <xdr:cNvPr id="34" name="Text Box 14"/>
        <xdr:cNvSpPr txBox="1">
          <a:spLocks noChangeArrowheads="1"/>
        </xdr:cNvSpPr>
      </xdr:nvSpPr>
      <xdr:spPr>
        <a:xfrm>
          <a:off x="342900" y="70580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35" name="Text Box 15"/>
        <xdr:cNvSpPr txBox="1">
          <a:spLocks noChangeArrowheads="1"/>
        </xdr:cNvSpPr>
      </xdr:nvSpPr>
      <xdr:spPr>
        <a:xfrm>
          <a:off x="342900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36" name="Text Box 28"/>
        <xdr:cNvSpPr txBox="1">
          <a:spLocks noChangeArrowheads="1"/>
        </xdr:cNvSpPr>
      </xdr:nvSpPr>
      <xdr:spPr>
        <a:xfrm>
          <a:off x="342900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352425</xdr:colOff>
      <xdr:row>44</xdr:row>
      <xdr:rowOff>0</xdr:rowOff>
    </xdr:to>
    <xdr:sp>
      <xdr:nvSpPr>
        <xdr:cNvPr id="37" name="Text Box 14"/>
        <xdr:cNvSpPr txBox="1">
          <a:spLocks noChangeArrowheads="1"/>
        </xdr:cNvSpPr>
      </xdr:nvSpPr>
      <xdr:spPr>
        <a:xfrm>
          <a:off x="342900" y="70580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38" name="Text Box 15"/>
        <xdr:cNvSpPr txBox="1">
          <a:spLocks noChangeArrowheads="1"/>
        </xdr:cNvSpPr>
      </xdr:nvSpPr>
      <xdr:spPr>
        <a:xfrm>
          <a:off x="342900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39" name="Text Box 28"/>
        <xdr:cNvSpPr txBox="1">
          <a:spLocks noChangeArrowheads="1"/>
        </xdr:cNvSpPr>
      </xdr:nvSpPr>
      <xdr:spPr>
        <a:xfrm>
          <a:off x="342900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352425</xdr:colOff>
      <xdr:row>44</xdr:row>
      <xdr:rowOff>0</xdr:rowOff>
    </xdr:to>
    <xdr:sp>
      <xdr:nvSpPr>
        <xdr:cNvPr id="40" name="Text Box 12"/>
        <xdr:cNvSpPr txBox="1">
          <a:spLocks noChangeArrowheads="1"/>
        </xdr:cNvSpPr>
      </xdr:nvSpPr>
      <xdr:spPr>
        <a:xfrm>
          <a:off x="342900" y="70580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</xdr:colOff>
      <xdr:row>47</xdr:row>
      <xdr:rowOff>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342900" y="7543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28575</xdr:colOff>
      <xdr:row>41</xdr:row>
      <xdr:rowOff>0</xdr:rowOff>
    </xdr:to>
    <xdr:sp>
      <xdr:nvSpPr>
        <xdr:cNvPr id="42" name="Text Box 45"/>
        <xdr:cNvSpPr txBox="1">
          <a:spLocks noChangeArrowheads="1"/>
        </xdr:cNvSpPr>
      </xdr:nvSpPr>
      <xdr:spPr>
        <a:xfrm>
          <a:off x="342900" y="6572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9525</xdr:rowOff>
    </xdr:from>
    <xdr:to>
      <xdr:col>1</xdr:col>
      <xdr:colOff>28575</xdr:colOff>
      <xdr:row>44</xdr:row>
      <xdr:rowOff>9525</xdr:rowOff>
    </xdr:to>
    <xdr:sp>
      <xdr:nvSpPr>
        <xdr:cNvPr id="43" name="Text Box 45"/>
        <xdr:cNvSpPr txBox="1">
          <a:spLocks noChangeArrowheads="1"/>
        </xdr:cNvSpPr>
      </xdr:nvSpPr>
      <xdr:spPr>
        <a:xfrm>
          <a:off x="342900" y="70675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44" name="Text Box 10"/>
        <xdr:cNvSpPr txBox="1">
          <a:spLocks noChangeArrowheads="1"/>
        </xdr:cNvSpPr>
      </xdr:nvSpPr>
      <xdr:spPr>
        <a:xfrm>
          <a:off x="342900" y="3695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45" name="Text Box 25"/>
        <xdr:cNvSpPr txBox="1">
          <a:spLocks noChangeArrowheads="1"/>
        </xdr:cNvSpPr>
      </xdr:nvSpPr>
      <xdr:spPr>
        <a:xfrm>
          <a:off x="342900" y="3695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342900" y="3695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>
      <xdr:nvSpPr>
        <xdr:cNvPr id="47" name="Text Box 25"/>
        <xdr:cNvSpPr txBox="1">
          <a:spLocks noChangeArrowheads="1"/>
        </xdr:cNvSpPr>
      </xdr:nvSpPr>
      <xdr:spPr>
        <a:xfrm>
          <a:off x="342900" y="3695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48" name="Text Box 45"/>
        <xdr:cNvSpPr txBox="1">
          <a:spLocks noChangeArrowheads="1"/>
        </xdr:cNvSpPr>
      </xdr:nvSpPr>
      <xdr:spPr>
        <a:xfrm>
          <a:off x="342900" y="6410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352425</xdr:colOff>
      <xdr:row>40</xdr:row>
      <xdr:rowOff>0</xdr:rowOff>
    </xdr:to>
    <xdr:sp>
      <xdr:nvSpPr>
        <xdr:cNvPr id="49" name="Text Box 24"/>
        <xdr:cNvSpPr txBox="1">
          <a:spLocks noChangeArrowheads="1"/>
        </xdr:cNvSpPr>
      </xdr:nvSpPr>
      <xdr:spPr>
        <a:xfrm>
          <a:off x="342900" y="64103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50" name="Text Box 25"/>
        <xdr:cNvSpPr txBox="1">
          <a:spLocks noChangeArrowheads="1"/>
        </xdr:cNvSpPr>
      </xdr:nvSpPr>
      <xdr:spPr>
        <a:xfrm>
          <a:off x="342900" y="6410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51" name="Text Box 13"/>
        <xdr:cNvSpPr txBox="1">
          <a:spLocks noChangeArrowheads="1"/>
        </xdr:cNvSpPr>
      </xdr:nvSpPr>
      <xdr:spPr>
        <a:xfrm>
          <a:off x="342900" y="6410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352425</xdr:colOff>
      <xdr:row>40</xdr:row>
      <xdr:rowOff>0</xdr:rowOff>
    </xdr:to>
    <xdr:sp>
      <xdr:nvSpPr>
        <xdr:cNvPr id="52" name="Text Box 14"/>
        <xdr:cNvSpPr txBox="1">
          <a:spLocks noChangeArrowheads="1"/>
        </xdr:cNvSpPr>
      </xdr:nvSpPr>
      <xdr:spPr>
        <a:xfrm>
          <a:off x="342900" y="64103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53" name="Text Box 15"/>
        <xdr:cNvSpPr txBox="1">
          <a:spLocks noChangeArrowheads="1"/>
        </xdr:cNvSpPr>
      </xdr:nvSpPr>
      <xdr:spPr>
        <a:xfrm>
          <a:off x="342900" y="6410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54" name="Text Box 28"/>
        <xdr:cNvSpPr txBox="1">
          <a:spLocks noChangeArrowheads="1"/>
        </xdr:cNvSpPr>
      </xdr:nvSpPr>
      <xdr:spPr>
        <a:xfrm>
          <a:off x="342900" y="6410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352425</xdr:colOff>
      <xdr:row>40</xdr:row>
      <xdr:rowOff>0</xdr:rowOff>
    </xdr:to>
    <xdr:sp>
      <xdr:nvSpPr>
        <xdr:cNvPr id="55" name="Text Box 29"/>
        <xdr:cNvSpPr txBox="1">
          <a:spLocks noChangeArrowheads="1"/>
        </xdr:cNvSpPr>
      </xdr:nvSpPr>
      <xdr:spPr>
        <a:xfrm>
          <a:off x="342900" y="64103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56" name="Text Box 30"/>
        <xdr:cNvSpPr txBox="1">
          <a:spLocks noChangeArrowheads="1"/>
        </xdr:cNvSpPr>
      </xdr:nvSpPr>
      <xdr:spPr>
        <a:xfrm>
          <a:off x="342900" y="6410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352425</xdr:colOff>
      <xdr:row>40</xdr:row>
      <xdr:rowOff>0</xdr:rowOff>
    </xdr:to>
    <xdr:sp>
      <xdr:nvSpPr>
        <xdr:cNvPr id="57" name="Text Box 14"/>
        <xdr:cNvSpPr txBox="1">
          <a:spLocks noChangeArrowheads="1"/>
        </xdr:cNvSpPr>
      </xdr:nvSpPr>
      <xdr:spPr>
        <a:xfrm>
          <a:off x="342900" y="64103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58" name="Text Box 15"/>
        <xdr:cNvSpPr txBox="1">
          <a:spLocks noChangeArrowheads="1"/>
        </xdr:cNvSpPr>
      </xdr:nvSpPr>
      <xdr:spPr>
        <a:xfrm>
          <a:off x="342900" y="6410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59" name="Text Box 28"/>
        <xdr:cNvSpPr txBox="1">
          <a:spLocks noChangeArrowheads="1"/>
        </xdr:cNvSpPr>
      </xdr:nvSpPr>
      <xdr:spPr>
        <a:xfrm>
          <a:off x="342900" y="6410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352425</xdr:colOff>
      <xdr:row>40</xdr:row>
      <xdr:rowOff>0</xdr:rowOff>
    </xdr:to>
    <xdr:sp>
      <xdr:nvSpPr>
        <xdr:cNvPr id="60" name="Text Box 14"/>
        <xdr:cNvSpPr txBox="1">
          <a:spLocks noChangeArrowheads="1"/>
        </xdr:cNvSpPr>
      </xdr:nvSpPr>
      <xdr:spPr>
        <a:xfrm>
          <a:off x="342900" y="64103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61" name="Text Box 15"/>
        <xdr:cNvSpPr txBox="1">
          <a:spLocks noChangeArrowheads="1"/>
        </xdr:cNvSpPr>
      </xdr:nvSpPr>
      <xdr:spPr>
        <a:xfrm>
          <a:off x="342900" y="6410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62" name="Text Box 28"/>
        <xdr:cNvSpPr txBox="1">
          <a:spLocks noChangeArrowheads="1"/>
        </xdr:cNvSpPr>
      </xdr:nvSpPr>
      <xdr:spPr>
        <a:xfrm>
          <a:off x="342900" y="64103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352425</xdr:colOff>
      <xdr:row>40</xdr:row>
      <xdr:rowOff>0</xdr:rowOff>
    </xdr:to>
    <xdr:sp>
      <xdr:nvSpPr>
        <xdr:cNvPr id="63" name="Text Box 12"/>
        <xdr:cNvSpPr txBox="1">
          <a:spLocks noChangeArrowheads="1"/>
        </xdr:cNvSpPr>
      </xdr:nvSpPr>
      <xdr:spPr>
        <a:xfrm>
          <a:off x="342900" y="641032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28575</xdr:colOff>
      <xdr:row>44</xdr:row>
      <xdr:rowOff>0</xdr:rowOff>
    </xdr:to>
    <xdr:sp>
      <xdr:nvSpPr>
        <xdr:cNvPr id="64" name="Text Box 45"/>
        <xdr:cNvSpPr txBox="1">
          <a:spLocks noChangeArrowheads="1"/>
        </xdr:cNvSpPr>
      </xdr:nvSpPr>
      <xdr:spPr>
        <a:xfrm>
          <a:off x="342900" y="7058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65" name="Text Box 45"/>
        <xdr:cNvSpPr txBox="1">
          <a:spLocks noChangeArrowheads="1"/>
        </xdr:cNvSpPr>
      </xdr:nvSpPr>
      <xdr:spPr>
        <a:xfrm>
          <a:off x="342900" y="7705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46</xdr:row>
      <xdr:rowOff>9525</xdr:rowOff>
    </xdr:from>
    <xdr:to>
      <xdr:col>1</xdr:col>
      <xdr:colOff>28575</xdr:colOff>
      <xdr:row>46</xdr:row>
      <xdr:rowOff>9525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342900" y="7391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67" name="Text Box 45"/>
        <xdr:cNvSpPr txBox="1">
          <a:spLocks noChangeArrowheads="1"/>
        </xdr:cNvSpPr>
      </xdr:nvSpPr>
      <xdr:spPr>
        <a:xfrm>
          <a:off x="342900" y="833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352425</xdr:colOff>
      <xdr:row>52</xdr:row>
      <xdr:rowOff>0</xdr:rowOff>
    </xdr:to>
    <xdr:sp>
      <xdr:nvSpPr>
        <xdr:cNvPr id="68" name="Text Box 24"/>
        <xdr:cNvSpPr txBox="1">
          <a:spLocks noChangeArrowheads="1"/>
        </xdr:cNvSpPr>
      </xdr:nvSpPr>
      <xdr:spPr>
        <a:xfrm>
          <a:off x="342900" y="83343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69" name="Text Box 25"/>
        <xdr:cNvSpPr txBox="1">
          <a:spLocks noChangeArrowheads="1"/>
        </xdr:cNvSpPr>
      </xdr:nvSpPr>
      <xdr:spPr>
        <a:xfrm>
          <a:off x="342900" y="833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70" name="Text Box 13"/>
        <xdr:cNvSpPr txBox="1">
          <a:spLocks noChangeArrowheads="1"/>
        </xdr:cNvSpPr>
      </xdr:nvSpPr>
      <xdr:spPr>
        <a:xfrm>
          <a:off x="342900" y="833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352425</xdr:colOff>
      <xdr:row>52</xdr:row>
      <xdr:rowOff>0</xdr:rowOff>
    </xdr:to>
    <xdr:sp>
      <xdr:nvSpPr>
        <xdr:cNvPr id="71" name="Text Box 14"/>
        <xdr:cNvSpPr txBox="1">
          <a:spLocks noChangeArrowheads="1"/>
        </xdr:cNvSpPr>
      </xdr:nvSpPr>
      <xdr:spPr>
        <a:xfrm>
          <a:off x="342900" y="83343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72" name="Text Box 15"/>
        <xdr:cNvSpPr txBox="1">
          <a:spLocks noChangeArrowheads="1"/>
        </xdr:cNvSpPr>
      </xdr:nvSpPr>
      <xdr:spPr>
        <a:xfrm>
          <a:off x="342900" y="833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342900" y="833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352425</xdr:colOff>
      <xdr:row>52</xdr:row>
      <xdr:rowOff>0</xdr:rowOff>
    </xdr:to>
    <xdr:sp>
      <xdr:nvSpPr>
        <xdr:cNvPr id="74" name="Text Box 29"/>
        <xdr:cNvSpPr txBox="1">
          <a:spLocks noChangeArrowheads="1"/>
        </xdr:cNvSpPr>
      </xdr:nvSpPr>
      <xdr:spPr>
        <a:xfrm>
          <a:off x="342900" y="83343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75" name="Text Box 30"/>
        <xdr:cNvSpPr txBox="1">
          <a:spLocks noChangeArrowheads="1"/>
        </xdr:cNvSpPr>
      </xdr:nvSpPr>
      <xdr:spPr>
        <a:xfrm>
          <a:off x="342900" y="833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352425</xdr:colOff>
      <xdr:row>52</xdr:row>
      <xdr:rowOff>0</xdr:rowOff>
    </xdr:to>
    <xdr:sp>
      <xdr:nvSpPr>
        <xdr:cNvPr id="76" name="Text Box 14"/>
        <xdr:cNvSpPr txBox="1">
          <a:spLocks noChangeArrowheads="1"/>
        </xdr:cNvSpPr>
      </xdr:nvSpPr>
      <xdr:spPr>
        <a:xfrm>
          <a:off x="342900" y="83343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77" name="Text Box 15"/>
        <xdr:cNvSpPr txBox="1">
          <a:spLocks noChangeArrowheads="1"/>
        </xdr:cNvSpPr>
      </xdr:nvSpPr>
      <xdr:spPr>
        <a:xfrm>
          <a:off x="342900" y="833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78" name="Text Box 28"/>
        <xdr:cNvSpPr txBox="1">
          <a:spLocks noChangeArrowheads="1"/>
        </xdr:cNvSpPr>
      </xdr:nvSpPr>
      <xdr:spPr>
        <a:xfrm>
          <a:off x="342900" y="833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352425</xdr:colOff>
      <xdr:row>52</xdr:row>
      <xdr:rowOff>0</xdr:rowOff>
    </xdr:to>
    <xdr:sp>
      <xdr:nvSpPr>
        <xdr:cNvPr id="79" name="Text Box 14"/>
        <xdr:cNvSpPr txBox="1">
          <a:spLocks noChangeArrowheads="1"/>
        </xdr:cNvSpPr>
      </xdr:nvSpPr>
      <xdr:spPr>
        <a:xfrm>
          <a:off x="342900" y="83343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80" name="Text Box 15"/>
        <xdr:cNvSpPr txBox="1">
          <a:spLocks noChangeArrowheads="1"/>
        </xdr:cNvSpPr>
      </xdr:nvSpPr>
      <xdr:spPr>
        <a:xfrm>
          <a:off x="342900" y="833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28575</xdr:colOff>
      <xdr:row>52</xdr:row>
      <xdr:rowOff>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342900" y="833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352425</xdr:colOff>
      <xdr:row>52</xdr:row>
      <xdr:rowOff>0</xdr:rowOff>
    </xdr:to>
    <xdr:sp>
      <xdr:nvSpPr>
        <xdr:cNvPr id="82" name="Text Box 12"/>
        <xdr:cNvSpPr txBox="1">
          <a:spLocks noChangeArrowheads="1"/>
        </xdr:cNvSpPr>
      </xdr:nvSpPr>
      <xdr:spPr>
        <a:xfrm>
          <a:off x="342900" y="83343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51</xdr:row>
      <xdr:rowOff>161925</xdr:rowOff>
    </xdr:from>
    <xdr:to>
      <xdr:col>1</xdr:col>
      <xdr:colOff>28575</xdr:colOff>
      <xdr:row>51</xdr:row>
      <xdr:rowOff>161925</xdr:rowOff>
    </xdr:to>
    <xdr:sp>
      <xdr:nvSpPr>
        <xdr:cNvPr id="83" name="Text Box 45"/>
        <xdr:cNvSpPr txBox="1">
          <a:spLocks noChangeArrowheads="1"/>
        </xdr:cNvSpPr>
      </xdr:nvSpPr>
      <xdr:spPr>
        <a:xfrm>
          <a:off x="342900" y="8334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5.140625" style="0" customWidth="1"/>
    <col min="2" max="2" width="8.140625" style="0" customWidth="1"/>
    <col min="3" max="3" width="31.7109375" style="0" customWidth="1"/>
    <col min="4" max="4" width="16.57421875" style="0" customWidth="1"/>
    <col min="5" max="5" width="39.28125" style="0" customWidth="1"/>
    <col min="6" max="6" width="8.7109375" style="40" customWidth="1"/>
    <col min="7" max="7" width="8.57421875" style="0" customWidth="1"/>
    <col min="8" max="8" width="7.7109375" style="0" customWidth="1"/>
    <col min="9" max="9" width="6.140625" style="0" customWidth="1"/>
    <col min="10" max="10" width="8.28125" style="0" customWidth="1"/>
    <col min="11" max="11" width="4.7109375" style="0" customWidth="1"/>
    <col min="12" max="12" width="4.8515625" style="0" customWidth="1"/>
    <col min="13" max="13" width="7.57421875" style="0" customWidth="1"/>
    <col min="14" max="14" width="4.7109375" style="0" customWidth="1"/>
    <col min="15" max="15" width="4.8515625" style="0" customWidth="1"/>
    <col min="16" max="16" width="6.7109375" style="30" customWidth="1"/>
  </cols>
  <sheetData>
    <row r="1" spans="1:16" ht="12.75">
      <c r="A1" s="6"/>
      <c r="E1" s="45" t="s">
        <v>82</v>
      </c>
      <c r="F1" s="7"/>
      <c r="G1" s="6"/>
      <c r="H1" s="6"/>
      <c r="I1" s="7"/>
      <c r="J1" s="7"/>
      <c r="K1" s="7"/>
      <c r="L1" s="7"/>
      <c r="M1" s="7"/>
      <c r="N1" s="7"/>
      <c r="O1" s="7"/>
      <c r="P1" s="20"/>
    </row>
    <row r="2" spans="1:16" ht="12.75">
      <c r="A2" s="6"/>
      <c r="E2" s="41" t="s">
        <v>83</v>
      </c>
      <c r="F2" s="7"/>
      <c r="G2" s="6"/>
      <c r="H2" s="6"/>
      <c r="I2" s="7"/>
      <c r="J2" s="7"/>
      <c r="K2" s="7"/>
      <c r="L2" s="7"/>
      <c r="M2" s="7"/>
      <c r="N2" s="7"/>
      <c r="O2" s="7"/>
      <c r="P2" s="20"/>
    </row>
    <row r="3" spans="1:16" ht="12.75" customHeight="1">
      <c r="A3" s="2" t="s">
        <v>16</v>
      </c>
      <c r="E3" s="4"/>
      <c r="F3" s="4"/>
      <c r="G3" s="8" t="s">
        <v>6</v>
      </c>
      <c r="H3" s="1">
        <v>0.4583333333333333</v>
      </c>
      <c r="I3" s="9"/>
      <c r="J3" s="10"/>
      <c r="K3" s="11"/>
      <c r="L3" s="4"/>
      <c r="M3" s="11"/>
      <c r="N3" s="11"/>
      <c r="O3" s="4"/>
      <c r="P3" s="26"/>
    </row>
    <row r="4" spans="1:16" ht="12" customHeight="1">
      <c r="A4" s="6"/>
      <c r="B4" s="21" t="s">
        <v>10</v>
      </c>
      <c r="C4" s="92" t="s">
        <v>9</v>
      </c>
      <c r="D4" s="85" t="s">
        <v>8</v>
      </c>
      <c r="E4" s="85" t="s">
        <v>15</v>
      </c>
      <c r="F4" s="12" t="s">
        <v>17</v>
      </c>
      <c r="G4" s="87" t="s">
        <v>19</v>
      </c>
      <c r="H4" s="88"/>
      <c r="I4" s="83" t="s">
        <v>0</v>
      </c>
      <c r="J4" s="89" t="s">
        <v>1</v>
      </c>
      <c r="K4" s="90"/>
      <c r="L4" s="91"/>
      <c r="M4" s="89" t="s">
        <v>2</v>
      </c>
      <c r="N4" s="90"/>
      <c r="O4" s="91"/>
      <c r="P4" s="27" t="s">
        <v>40</v>
      </c>
    </row>
    <row r="5" spans="1:16" ht="12" customHeight="1">
      <c r="A5" s="6"/>
      <c r="B5" s="22" t="s">
        <v>11</v>
      </c>
      <c r="C5" s="93"/>
      <c r="D5" s="86"/>
      <c r="E5" s="86"/>
      <c r="F5" s="39" t="s">
        <v>18</v>
      </c>
      <c r="G5" s="13" t="s">
        <v>18</v>
      </c>
      <c r="H5" s="14" t="s">
        <v>20</v>
      </c>
      <c r="I5" s="84"/>
      <c r="J5" s="15" t="s">
        <v>3</v>
      </c>
      <c r="K5" s="15" t="s">
        <v>4</v>
      </c>
      <c r="L5" s="16" t="s">
        <v>5</v>
      </c>
      <c r="M5" s="15" t="s">
        <v>3</v>
      </c>
      <c r="N5" s="15" t="s">
        <v>4</v>
      </c>
      <c r="O5" s="16" t="s">
        <v>5</v>
      </c>
      <c r="P5" s="28" t="s">
        <v>12</v>
      </c>
    </row>
    <row r="6" spans="1:16" ht="12.75" customHeight="1">
      <c r="A6" s="6"/>
      <c r="B6" s="47">
        <v>3131</v>
      </c>
      <c r="C6" s="48" t="s">
        <v>92</v>
      </c>
      <c r="D6" s="70" t="s">
        <v>93</v>
      </c>
      <c r="E6" s="70" t="s">
        <v>94</v>
      </c>
      <c r="F6" s="61">
        <v>0.5470949074074074</v>
      </c>
      <c r="G6" s="17">
        <f aca="true" t="shared" si="0" ref="G6:G15">IF(F6&gt;H$3,F6-H$3,F6+24-H$3)</f>
        <v>0.08876157407407409</v>
      </c>
      <c r="H6" s="18">
        <f aca="true" t="shared" si="1" ref="H6:H15">HOUR(G6)*60*60+MINUTE(G6)*60+SECOND(G6)</f>
        <v>7669</v>
      </c>
      <c r="I6" s="71">
        <v>1.081</v>
      </c>
      <c r="J6" s="18">
        <f aca="true" t="shared" si="2" ref="J6:J15">H6*I6</f>
        <v>8290.189</v>
      </c>
      <c r="K6" s="19">
        <f aca="true" t="shared" si="3" ref="K6:L15">RANK(J6,J$6:J$18,1)</f>
        <v>1</v>
      </c>
      <c r="L6" s="19">
        <f t="shared" si="3"/>
        <v>1</v>
      </c>
      <c r="M6" s="18">
        <f aca="true" t="shared" si="4" ref="M6:M15">H6*I6</f>
        <v>8290.189</v>
      </c>
      <c r="N6" s="19">
        <f aca="true" t="shared" si="5" ref="N6:O15">RANK(M6,M$6:M$18,1)</f>
        <v>1</v>
      </c>
      <c r="O6" s="19">
        <f t="shared" si="5"/>
        <v>1</v>
      </c>
      <c r="P6" s="29">
        <f aca="true" t="shared" si="6" ref="P6:P18">O6*1</f>
        <v>1</v>
      </c>
    </row>
    <row r="7" spans="1:16" ht="12.75" customHeight="1">
      <c r="A7" s="6"/>
      <c r="B7" s="47">
        <v>2040</v>
      </c>
      <c r="C7" s="48" t="s">
        <v>50</v>
      </c>
      <c r="D7" s="49" t="s">
        <v>51</v>
      </c>
      <c r="E7" s="49" t="s">
        <v>52</v>
      </c>
      <c r="F7" s="61">
        <v>0.5432986111111111</v>
      </c>
      <c r="G7" s="17">
        <f t="shared" si="0"/>
        <v>0.08496527777777779</v>
      </c>
      <c r="H7" s="18">
        <f t="shared" si="1"/>
        <v>7341</v>
      </c>
      <c r="I7" s="66">
        <v>1.168</v>
      </c>
      <c r="J7" s="18">
        <f t="shared" si="2"/>
        <v>8574.287999999999</v>
      </c>
      <c r="K7" s="19">
        <f t="shared" si="3"/>
        <v>2</v>
      </c>
      <c r="L7" s="19">
        <f t="shared" si="3"/>
        <v>2</v>
      </c>
      <c r="M7" s="18">
        <f t="shared" si="4"/>
        <v>8574.287999999999</v>
      </c>
      <c r="N7" s="19">
        <f t="shared" si="5"/>
        <v>2</v>
      </c>
      <c r="O7" s="19">
        <f t="shared" si="5"/>
        <v>2</v>
      </c>
      <c r="P7" s="29">
        <f t="shared" si="6"/>
        <v>2</v>
      </c>
    </row>
    <row r="8" spans="1:16" ht="12.75" customHeight="1">
      <c r="A8" s="6"/>
      <c r="B8" s="47">
        <v>1901</v>
      </c>
      <c r="C8" s="48" t="s">
        <v>84</v>
      </c>
      <c r="D8" s="78" t="s">
        <v>85</v>
      </c>
      <c r="E8" s="78" t="s">
        <v>86</v>
      </c>
      <c r="F8" s="61">
        <v>0.5449421296296296</v>
      </c>
      <c r="G8" s="17">
        <f t="shared" si="0"/>
        <v>0.08660879629629631</v>
      </c>
      <c r="H8" s="18">
        <f t="shared" si="1"/>
        <v>7483</v>
      </c>
      <c r="I8" s="79">
        <v>1.17</v>
      </c>
      <c r="J8" s="18">
        <f t="shared" si="2"/>
        <v>8755.109999999999</v>
      </c>
      <c r="K8" s="19">
        <f t="shared" si="3"/>
        <v>3</v>
      </c>
      <c r="L8" s="19">
        <f t="shared" si="3"/>
        <v>3</v>
      </c>
      <c r="M8" s="18">
        <f t="shared" si="4"/>
        <v>8755.109999999999</v>
      </c>
      <c r="N8" s="19">
        <f t="shared" si="5"/>
        <v>3</v>
      </c>
      <c r="O8" s="19">
        <f t="shared" si="5"/>
        <v>3</v>
      </c>
      <c r="P8" s="29">
        <f t="shared" si="6"/>
        <v>3</v>
      </c>
    </row>
    <row r="9" spans="1:16" ht="12.75" customHeight="1">
      <c r="A9" s="6"/>
      <c r="B9" s="47" t="s">
        <v>131</v>
      </c>
      <c r="C9" s="48" t="s">
        <v>48</v>
      </c>
      <c r="D9" s="49" t="s">
        <v>37</v>
      </c>
      <c r="E9" s="49" t="s">
        <v>49</v>
      </c>
      <c r="F9" s="61">
        <v>0.5459259259259259</v>
      </c>
      <c r="G9" s="17">
        <f t="shared" si="0"/>
        <v>0.08759259259259261</v>
      </c>
      <c r="H9" s="18">
        <f t="shared" si="1"/>
        <v>7568</v>
      </c>
      <c r="I9" s="66">
        <v>1.169</v>
      </c>
      <c r="J9" s="18">
        <f t="shared" si="2"/>
        <v>8846.992</v>
      </c>
      <c r="K9" s="19">
        <f t="shared" si="3"/>
        <v>4</v>
      </c>
      <c r="L9" s="19">
        <f t="shared" si="3"/>
        <v>4</v>
      </c>
      <c r="M9" s="18">
        <f t="shared" si="4"/>
        <v>8846.992</v>
      </c>
      <c r="N9" s="19">
        <f t="shared" si="5"/>
        <v>4</v>
      </c>
      <c r="O9" s="19">
        <f t="shared" si="5"/>
        <v>4</v>
      </c>
      <c r="P9" s="29">
        <f t="shared" si="6"/>
        <v>4</v>
      </c>
    </row>
    <row r="10" spans="1:16" ht="12.75" customHeight="1">
      <c r="A10" s="6"/>
      <c r="B10" s="47">
        <v>480</v>
      </c>
      <c r="C10" s="48" t="s">
        <v>39</v>
      </c>
      <c r="D10" s="49" t="s">
        <v>37</v>
      </c>
      <c r="E10" s="49" t="s">
        <v>88</v>
      </c>
      <c r="F10" s="61">
        <v>0.5472569444444445</v>
      </c>
      <c r="G10" s="17">
        <f t="shared" si="0"/>
        <v>0.08892361111111119</v>
      </c>
      <c r="H10" s="18">
        <f t="shared" si="1"/>
        <v>7683</v>
      </c>
      <c r="I10" s="66">
        <v>1.161</v>
      </c>
      <c r="J10" s="18">
        <f t="shared" si="2"/>
        <v>8919.963</v>
      </c>
      <c r="K10" s="19">
        <f t="shared" si="3"/>
        <v>5</v>
      </c>
      <c r="L10" s="19">
        <f t="shared" si="3"/>
        <v>5</v>
      </c>
      <c r="M10" s="18">
        <f t="shared" si="4"/>
        <v>8919.963</v>
      </c>
      <c r="N10" s="19">
        <f t="shared" si="5"/>
        <v>5</v>
      </c>
      <c r="O10" s="19">
        <f t="shared" si="5"/>
        <v>5</v>
      </c>
      <c r="P10" s="29">
        <f t="shared" si="6"/>
        <v>5</v>
      </c>
    </row>
    <row r="11" spans="1:16" ht="12.75" customHeight="1">
      <c r="A11" s="6"/>
      <c r="B11" s="47">
        <v>1358</v>
      </c>
      <c r="C11" s="48" t="s">
        <v>57</v>
      </c>
      <c r="D11" s="49" t="s">
        <v>58</v>
      </c>
      <c r="E11" s="49" t="s">
        <v>59</v>
      </c>
      <c r="F11" s="61">
        <v>0.553587962962963</v>
      </c>
      <c r="G11" s="17">
        <f t="shared" si="0"/>
        <v>0.09525462962962966</v>
      </c>
      <c r="H11" s="18">
        <f t="shared" si="1"/>
        <v>8230</v>
      </c>
      <c r="I11" s="66">
        <v>1.084</v>
      </c>
      <c r="J11" s="18">
        <f t="shared" si="2"/>
        <v>8921.32</v>
      </c>
      <c r="K11" s="19">
        <f t="shared" si="3"/>
        <v>6</v>
      </c>
      <c r="L11" s="19">
        <f t="shared" si="3"/>
        <v>6</v>
      </c>
      <c r="M11" s="18">
        <f t="shared" si="4"/>
        <v>8921.32</v>
      </c>
      <c r="N11" s="19">
        <f t="shared" si="5"/>
        <v>6</v>
      </c>
      <c r="O11" s="19">
        <f t="shared" si="5"/>
        <v>6</v>
      </c>
      <c r="P11" s="29">
        <f t="shared" si="6"/>
        <v>6</v>
      </c>
    </row>
    <row r="12" spans="1:16" ht="12.75" customHeight="1">
      <c r="A12" s="6"/>
      <c r="B12" s="47">
        <v>441</v>
      </c>
      <c r="C12" s="48" t="s">
        <v>56</v>
      </c>
      <c r="D12" s="49" t="s">
        <v>22</v>
      </c>
      <c r="E12" s="49" t="s">
        <v>25</v>
      </c>
      <c r="F12" s="61">
        <v>0.5522106481481481</v>
      </c>
      <c r="G12" s="17">
        <f t="shared" si="0"/>
        <v>0.09387731481481482</v>
      </c>
      <c r="H12" s="18">
        <f t="shared" si="1"/>
        <v>8111</v>
      </c>
      <c r="I12" s="66">
        <v>1.101</v>
      </c>
      <c r="J12" s="18">
        <f t="shared" si="2"/>
        <v>8930.211</v>
      </c>
      <c r="K12" s="19">
        <f t="shared" si="3"/>
        <v>7</v>
      </c>
      <c r="L12" s="19">
        <f t="shared" si="3"/>
        <v>7</v>
      </c>
      <c r="M12" s="18">
        <f t="shared" si="4"/>
        <v>8930.211</v>
      </c>
      <c r="N12" s="19">
        <f t="shared" si="5"/>
        <v>7</v>
      </c>
      <c r="O12" s="19">
        <f t="shared" si="5"/>
        <v>7</v>
      </c>
      <c r="P12" s="29">
        <f t="shared" si="6"/>
        <v>7</v>
      </c>
    </row>
    <row r="13" spans="1:16" ht="12.75" customHeight="1">
      <c r="A13" s="6"/>
      <c r="B13" s="47">
        <v>7400</v>
      </c>
      <c r="C13" s="48" t="s">
        <v>87</v>
      </c>
      <c r="D13" s="49" t="s">
        <v>37</v>
      </c>
      <c r="E13" s="49" t="s">
        <v>38</v>
      </c>
      <c r="F13" s="61">
        <v>0.5508449074074074</v>
      </c>
      <c r="G13" s="17">
        <f t="shared" si="0"/>
        <v>0.09251157407407412</v>
      </c>
      <c r="H13" s="18">
        <f t="shared" si="1"/>
        <v>7993</v>
      </c>
      <c r="I13" s="66">
        <v>1.167</v>
      </c>
      <c r="J13" s="18">
        <f t="shared" si="2"/>
        <v>9327.831</v>
      </c>
      <c r="K13" s="19">
        <f t="shared" si="3"/>
        <v>8</v>
      </c>
      <c r="L13" s="19">
        <f t="shared" si="3"/>
        <v>8</v>
      </c>
      <c r="M13" s="18">
        <f t="shared" si="4"/>
        <v>9327.831</v>
      </c>
      <c r="N13" s="19">
        <f t="shared" si="5"/>
        <v>8</v>
      </c>
      <c r="O13" s="19">
        <f t="shared" si="5"/>
        <v>8</v>
      </c>
      <c r="P13" s="29">
        <f t="shared" si="6"/>
        <v>8</v>
      </c>
    </row>
    <row r="14" spans="1:16" ht="12.75" customHeight="1">
      <c r="A14" s="6"/>
      <c r="B14" s="65">
        <v>1807</v>
      </c>
      <c r="C14" s="48" t="s">
        <v>53</v>
      </c>
      <c r="D14" s="48" t="s">
        <v>54</v>
      </c>
      <c r="E14" s="49" t="s">
        <v>55</v>
      </c>
      <c r="F14" s="61">
        <v>0.5545717592592593</v>
      </c>
      <c r="G14" s="17">
        <f t="shared" si="0"/>
        <v>0.09623842592592596</v>
      </c>
      <c r="H14" s="18">
        <f t="shared" si="1"/>
        <v>8315</v>
      </c>
      <c r="I14" s="56">
        <v>1.132</v>
      </c>
      <c r="J14" s="18">
        <f t="shared" si="2"/>
        <v>9412.58</v>
      </c>
      <c r="K14" s="19">
        <f t="shared" si="3"/>
        <v>9</v>
      </c>
      <c r="L14" s="19">
        <f t="shared" si="3"/>
        <v>9</v>
      </c>
      <c r="M14" s="18">
        <f t="shared" si="4"/>
        <v>9412.58</v>
      </c>
      <c r="N14" s="19">
        <f t="shared" si="5"/>
        <v>9</v>
      </c>
      <c r="O14" s="19">
        <f t="shared" si="5"/>
        <v>9</v>
      </c>
      <c r="P14" s="29">
        <f t="shared" si="6"/>
        <v>9</v>
      </c>
    </row>
    <row r="15" spans="1:16" ht="12.75" customHeight="1">
      <c r="A15" s="6"/>
      <c r="B15" s="76">
        <v>531</v>
      </c>
      <c r="C15" s="48" t="s">
        <v>23</v>
      </c>
      <c r="D15" s="49" t="s">
        <v>26</v>
      </c>
      <c r="E15" s="49" t="s">
        <v>27</v>
      </c>
      <c r="F15" s="61">
        <v>0.573113425925926</v>
      </c>
      <c r="G15" s="17">
        <f t="shared" si="0"/>
        <v>0.11478009259259264</v>
      </c>
      <c r="H15" s="18">
        <f t="shared" si="1"/>
        <v>9917</v>
      </c>
      <c r="I15" s="66">
        <v>1.067</v>
      </c>
      <c r="J15" s="18">
        <f t="shared" si="2"/>
        <v>10581.439</v>
      </c>
      <c r="K15" s="19">
        <f t="shared" si="3"/>
        <v>10</v>
      </c>
      <c r="L15" s="19">
        <f t="shared" si="3"/>
        <v>10</v>
      </c>
      <c r="M15" s="18">
        <f t="shared" si="4"/>
        <v>10581.439</v>
      </c>
      <c r="N15" s="19">
        <f t="shared" si="5"/>
        <v>10</v>
      </c>
      <c r="O15" s="19">
        <f t="shared" si="5"/>
        <v>10</v>
      </c>
      <c r="P15" s="29">
        <f t="shared" si="6"/>
        <v>10</v>
      </c>
    </row>
    <row r="16" spans="1:16" ht="12.75" customHeight="1">
      <c r="A16" s="6"/>
      <c r="B16" s="47">
        <v>11103</v>
      </c>
      <c r="C16" s="48" t="s">
        <v>89</v>
      </c>
      <c r="D16" s="49" t="s">
        <v>36</v>
      </c>
      <c r="E16" s="49" t="s">
        <v>90</v>
      </c>
      <c r="F16" s="61" t="s">
        <v>127</v>
      </c>
      <c r="G16" s="17"/>
      <c r="H16" s="18"/>
      <c r="I16" s="66">
        <v>1.126</v>
      </c>
      <c r="J16" s="18" t="s">
        <v>127</v>
      </c>
      <c r="K16" s="19"/>
      <c r="L16" s="19">
        <v>13</v>
      </c>
      <c r="M16" s="18" t="s">
        <v>127</v>
      </c>
      <c r="N16" s="19"/>
      <c r="O16" s="19">
        <v>13</v>
      </c>
      <c r="P16" s="29">
        <f t="shared" si="6"/>
        <v>13</v>
      </c>
    </row>
    <row r="17" spans="1:16" ht="12.75" customHeight="1">
      <c r="A17" s="6"/>
      <c r="B17" s="77">
        <v>907</v>
      </c>
      <c r="C17" s="47" t="s">
        <v>60</v>
      </c>
      <c r="D17" s="49" t="s">
        <v>91</v>
      </c>
      <c r="E17" s="49" t="s">
        <v>61</v>
      </c>
      <c r="F17" s="61" t="s">
        <v>128</v>
      </c>
      <c r="G17" s="17"/>
      <c r="H17" s="18"/>
      <c r="I17" s="67">
        <v>1.082</v>
      </c>
      <c r="J17" s="18" t="s">
        <v>128</v>
      </c>
      <c r="K17" s="19" t="s">
        <v>129</v>
      </c>
      <c r="L17" s="19">
        <v>13</v>
      </c>
      <c r="M17" s="18" t="s">
        <v>128</v>
      </c>
      <c r="N17" s="19" t="s">
        <v>129</v>
      </c>
      <c r="O17" s="19">
        <v>13</v>
      </c>
      <c r="P17" s="29">
        <f t="shared" si="6"/>
        <v>13</v>
      </c>
    </row>
    <row r="18" spans="1:16" ht="13.5" customHeight="1">
      <c r="A18" s="6"/>
      <c r="B18" s="47">
        <v>3043</v>
      </c>
      <c r="C18" s="48" t="s">
        <v>95</v>
      </c>
      <c r="D18" s="49" t="s">
        <v>96</v>
      </c>
      <c r="E18" s="49" t="s">
        <v>97</v>
      </c>
      <c r="F18" s="62" t="s">
        <v>130</v>
      </c>
      <c r="G18" s="17"/>
      <c r="H18" s="18"/>
      <c r="I18" s="66">
        <v>1.08</v>
      </c>
      <c r="J18" s="18" t="s">
        <v>130</v>
      </c>
      <c r="K18" s="19"/>
      <c r="L18" s="19">
        <v>14</v>
      </c>
      <c r="M18" s="18" t="s">
        <v>130</v>
      </c>
      <c r="N18" s="19"/>
      <c r="O18" s="19">
        <v>14</v>
      </c>
      <c r="P18" s="29">
        <f t="shared" si="6"/>
        <v>14</v>
      </c>
    </row>
    <row r="19" spans="1:16" ht="12.75" customHeight="1">
      <c r="A19" s="2" t="s">
        <v>13</v>
      </c>
      <c r="E19" s="4"/>
      <c r="F19" s="4"/>
      <c r="G19" s="8" t="s">
        <v>6</v>
      </c>
      <c r="H19" s="1">
        <v>0.4618055555555556</v>
      </c>
      <c r="I19" s="9"/>
      <c r="J19" s="10"/>
      <c r="K19" s="11"/>
      <c r="L19" s="4"/>
      <c r="M19" s="11"/>
      <c r="N19" s="11"/>
      <c r="O19" s="4"/>
      <c r="P19" s="26"/>
    </row>
    <row r="20" spans="1:16" ht="12" customHeight="1">
      <c r="A20" s="6"/>
      <c r="B20" s="21" t="s">
        <v>10</v>
      </c>
      <c r="C20" s="92" t="s">
        <v>9</v>
      </c>
      <c r="D20" s="85" t="s">
        <v>8</v>
      </c>
      <c r="E20" s="85" t="s">
        <v>15</v>
      </c>
      <c r="F20" s="12" t="s">
        <v>17</v>
      </c>
      <c r="G20" s="87" t="s">
        <v>19</v>
      </c>
      <c r="H20" s="88"/>
      <c r="I20" s="83" t="s">
        <v>0</v>
      </c>
      <c r="J20" s="89" t="s">
        <v>1</v>
      </c>
      <c r="K20" s="90"/>
      <c r="L20" s="91"/>
      <c r="M20" s="89" t="s">
        <v>2</v>
      </c>
      <c r="N20" s="90"/>
      <c r="O20" s="91"/>
      <c r="P20" s="27" t="s">
        <v>40</v>
      </c>
    </row>
    <row r="21" spans="1:16" ht="12" customHeight="1">
      <c r="A21" s="6"/>
      <c r="B21" s="22" t="s">
        <v>11</v>
      </c>
      <c r="C21" s="93"/>
      <c r="D21" s="94"/>
      <c r="E21" s="94"/>
      <c r="F21" s="39" t="s">
        <v>18</v>
      </c>
      <c r="G21" s="13" t="s">
        <v>18</v>
      </c>
      <c r="H21" s="14" t="s">
        <v>20</v>
      </c>
      <c r="I21" s="84"/>
      <c r="J21" s="15" t="s">
        <v>3</v>
      </c>
      <c r="K21" s="15" t="s">
        <v>4</v>
      </c>
      <c r="L21" s="16" t="s">
        <v>5</v>
      </c>
      <c r="M21" s="15" t="s">
        <v>3</v>
      </c>
      <c r="N21" s="15" t="s">
        <v>4</v>
      </c>
      <c r="O21" s="16" t="s">
        <v>5</v>
      </c>
      <c r="P21" s="28" t="s">
        <v>12</v>
      </c>
    </row>
    <row r="22" spans="1:16" ht="12.75" customHeight="1">
      <c r="A22" s="6"/>
      <c r="B22" s="47">
        <v>2028</v>
      </c>
      <c r="C22" s="48" t="s">
        <v>63</v>
      </c>
      <c r="D22" s="69" t="s">
        <v>64</v>
      </c>
      <c r="E22" s="69" t="s">
        <v>98</v>
      </c>
      <c r="F22" s="63">
        <v>0.5579398148148148</v>
      </c>
      <c r="G22" s="17">
        <f>IF(F22&gt;H$19,F22-H$19,F22+24-H$19)</f>
        <v>0.09613425925925922</v>
      </c>
      <c r="H22" s="18">
        <f>HOUR(G22)*60*60+MINUTE(G22)*60+SECOND(G22)</f>
        <v>8306</v>
      </c>
      <c r="I22" s="66">
        <v>1.062</v>
      </c>
      <c r="J22" s="18">
        <f>H22*I22</f>
        <v>8820.972</v>
      </c>
      <c r="K22" s="19">
        <f aca="true" t="shared" si="7" ref="K22:L26">RANK(J22,J$22:J$27,1)</f>
        <v>1</v>
      </c>
      <c r="L22" s="19">
        <f t="shared" si="7"/>
        <v>1</v>
      </c>
      <c r="M22" s="18">
        <f>H22*I22</f>
        <v>8820.972</v>
      </c>
      <c r="N22" s="19">
        <f aca="true" t="shared" si="8" ref="N22:O26">RANK(M22,M$22:M$27,1)</f>
        <v>1</v>
      </c>
      <c r="O22" s="19">
        <f t="shared" si="8"/>
        <v>1</v>
      </c>
      <c r="P22" s="29">
        <f aca="true" t="shared" si="9" ref="P22:P27">O22*1</f>
        <v>1</v>
      </c>
    </row>
    <row r="23" spans="1:16" ht="12.75" customHeight="1">
      <c r="A23" s="6"/>
      <c r="B23" s="47">
        <v>105</v>
      </c>
      <c r="C23" s="48" t="s">
        <v>65</v>
      </c>
      <c r="D23" s="49" t="s">
        <v>28</v>
      </c>
      <c r="E23" s="49" t="s">
        <v>66</v>
      </c>
      <c r="F23" s="64">
        <v>0.565</v>
      </c>
      <c r="G23" s="17">
        <f>IF(F23&gt;H$19,F23-H$19,F23+24-H$19)</f>
        <v>0.10319444444444437</v>
      </c>
      <c r="H23" s="18">
        <f>HOUR(G23)*60*60+MINUTE(G23)*60+SECOND(G23)</f>
        <v>8916</v>
      </c>
      <c r="I23" s="66">
        <v>1.038</v>
      </c>
      <c r="J23" s="18">
        <f>H23*I23</f>
        <v>9254.808</v>
      </c>
      <c r="K23" s="19">
        <f t="shared" si="7"/>
        <v>2</v>
      </c>
      <c r="L23" s="19">
        <f t="shared" si="7"/>
        <v>2</v>
      </c>
      <c r="M23" s="18">
        <f>H23*I23</f>
        <v>9254.808</v>
      </c>
      <c r="N23" s="19">
        <f t="shared" si="8"/>
        <v>2</v>
      </c>
      <c r="O23" s="19">
        <f t="shared" si="8"/>
        <v>2</v>
      </c>
      <c r="P23" s="29">
        <f t="shared" si="9"/>
        <v>2</v>
      </c>
    </row>
    <row r="24" spans="1:16" ht="12.75" customHeight="1">
      <c r="A24" s="6"/>
      <c r="B24" s="47">
        <v>355</v>
      </c>
      <c r="C24" s="48" t="s">
        <v>32</v>
      </c>
      <c r="D24" s="49" t="s">
        <v>67</v>
      </c>
      <c r="E24" s="49" t="s">
        <v>102</v>
      </c>
      <c r="F24" s="64">
        <v>0.5671875</v>
      </c>
      <c r="G24" s="17">
        <f>IF(F24&gt;H$19,F24-H$19,F24+24-H$19)</f>
        <v>0.10538194444444438</v>
      </c>
      <c r="H24" s="18">
        <f>HOUR(G24)*60*60+MINUTE(G24)*60+SECOND(G24)</f>
        <v>9105</v>
      </c>
      <c r="I24" s="66">
        <v>1.033</v>
      </c>
      <c r="J24" s="18">
        <f>H24*I24</f>
        <v>9405.465</v>
      </c>
      <c r="K24" s="19">
        <f t="shared" si="7"/>
        <v>3</v>
      </c>
      <c r="L24" s="19">
        <f t="shared" si="7"/>
        <v>3</v>
      </c>
      <c r="M24" s="18">
        <f>H24*I24</f>
        <v>9405.465</v>
      </c>
      <c r="N24" s="19">
        <f t="shared" si="8"/>
        <v>3</v>
      </c>
      <c r="O24" s="19">
        <f t="shared" si="8"/>
        <v>3</v>
      </c>
      <c r="P24" s="29">
        <f t="shared" si="9"/>
        <v>3</v>
      </c>
    </row>
    <row r="25" spans="1:16" ht="12.75" customHeight="1">
      <c r="A25" s="6"/>
      <c r="B25" s="47">
        <v>2020</v>
      </c>
      <c r="C25" s="48" t="s">
        <v>99</v>
      </c>
      <c r="D25" s="49" t="s">
        <v>100</v>
      </c>
      <c r="E25" s="49" t="s">
        <v>101</v>
      </c>
      <c r="F25" s="64">
        <v>0.5708564814814815</v>
      </c>
      <c r="G25" s="17">
        <f>IF(F25&gt;H$19,F25-H$19,F25+24-H$19)</f>
        <v>0.10905092592592591</v>
      </c>
      <c r="H25" s="18">
        <f>HOUR(G25)*60*60+MINUTE(G25)*60+SECOND(G25)</f>
        <v>9422</v>
      </c>
      <c r="I25" s="66">
        <v>1.043</v>
      </c>
      <c r="J25" s="18">
        <f>H25*I25</f>
        <v>9827.145999999999</v>
      </c>
      <c r="K25" s="19">
        <f t="shared" si="7"/>
        <v>4</v>
      </c>
      <c r="L25" s="19">
        <f t="shared" si="7"/>
        <v>4</v>
      </c>
      <c r="M25" s="18">
        <f>H25*I25</f>
        <v>9827.145999999999</v>
      </c>
      <c r="N25" s="19">
        <f t="shared" si="8"/>
        <v>4</v>
      </c>
      <c r="O25" s="19">
        <f t="shared" si="8"/>
        <v>4</v>
      </c>
      <c r="P25" s="29">
        <f t="shared" si="9"/>
        <v>4</v>
      </c>
    </row>
    <row r="26" spans="1:16" ht="12.75" customHeight="1">
      <c r="A26" s="6"/>
      <c r="B26" s="47">
        <v>818</v>
      </c>
      <c r="C26" s="48" t="s">
        <v>103</v>
      </c>
      <c r="D26" s="49" t="s">
        <v>96</v>
      </c>
      <c r="E26" s="49" t="s">
        <v>104</v>
      </c>
      <c r="F26" s="64">
        <v>0.5816550925925926</v>
      </c>
      <c r="G26" s="17">
        <f>IF(F26&gt;H$19,F26-H$19,F26+24-H$19)</f>
        <v>0.11984953703703705</v>
      </c>
      <c r="H26" s="18">
        <f>HOUR(G26)*60*60+MINUTE(G26)*60+SECOND(G26)</f>
        <v>10355</v>
      </c>
      <c r="I26" s="66">
        <v>1.033</v>
      </c>
      <c r="J26" s="18">
        <f>H26*I26</f>
        <v>10696.714999999998</v>
      </c>
      <c r="K26" s="19">
        <f t="shared" si="7"/>
        <v>5</v>
      </c>
      <c r="L26" s="19">
        <f t="shared" si="7"/>
        <v>5</v>
      </c>
      <c r="M26" s="18">
        <f>H26*I26</f>
        <v>10696.714999999998</v>
      </c>
      <c r="N26" s="19">
        <f t="shared" si="8"/>
        <v>5</v>
      </c>
      <c r="O26" s="19">
        <f t="shared" si="8"/>
        <v>5</v>
      </c>
      <c r="P26" s="29">
        <f t="shared" si="9"/>
        <v>5</v>
      </c>
    </row>
    <row r="27" spans="1:16" ht="12.75" customHeight="1">
      <c r="A27" s="6"/>
      <c r="B27" s="47">
        <v>2035</v>
      </c>
      <c r="C27" s="48" t="s">
        <v>105</v>
      </c>
      <c r="D27" s="49" t="s">
        <v>29</v>
      </c>
      <c r="E27" s="49" t="s">
        <v>106</v>
      </c>
      <c r="F27" s="63" t="s">
        <v>128</v>
      </c>
      <c r="G27" s="17" t="s">
        <v>129</v>
      </c>
      <c r="H27" s="18" t="s">
        <v>129</v>
      </c>
      <c r="I27" s="66">
        <v>1.025</v>
      </c>
      <c r="J27" s="18" t="s">
        <v>128</v>
      </c>
      <c r="K27" s="19" t="s">
        <v>129</v>
      </c>
      <c r="L27" s="19">
        <v>7</v>
      </c>
      <c r="M27" s="18" t="s">
        <v>128</v>
      </c>
      <c r="N27" s="19" t="s">
        <v>129</v>
      </c>
      <c r="O27" s="19">
        <v>7</v>
      </c>
      <c r="P27" s="29">
        <f t="shared" si="9"/>
        <v>7</v>
      </c>
    </row>
    <row r="28" spans="1:16" ht="12.75" customHeight="1">
      <c r="A28" s="2" t="s">
        <v>14</v>
      </c>
      <c r="B28" s="25"/>
      <c r="C28" s="25"/>
      <c r="D28" s="4"/>
      <c r="E28" s="4"/>
      <c r="F28" s="4"/>
      <c r="G28" s="8" t="s">
        <v>6</v>
      </c>
      <c r="H28" s="1">
        <v>0.4618055555555556</v>
      </c>
      <c r="I28" s="9"/>
      <c r="J28" s="10"/>
      <c r="K28" s="11"/>
      <c r="L28" s="4"/>
      <c r="M28" s="11"/>
      <c r="N28" s="11"/>
      <c r="O28" s="4"/>
      <c r="P28" s="26"/>
    </row>
    <row r="29" spans="1:16" ht="12" customHeight="1">
      <c r="A29" s="6"/>
      <c r="B29" s="21" t="s">
        <v>10</v>
      </c>
      <c r="C29" s="92" t="s">
        <v>9</v>
      </c>
      <c r="D29" s="85" t="s">
        <v>8</v>
      </c>
      <c r="E29" s="85" t="s">
        <v>15</v>
      </c>
      <c r="F29" s="12" t="s">
        <v>17</v>
      </c>
      <c r="G29" s="87" t="s">
        <v>19</v>
      </c>
      <c r="H29" s="88"/>
      <c r="I29" s="83" t="s">
        <v>0</v>
      </c>
      <c r="J29" s="89" t="s">
        <v>1</v>
      </c>
      <c r="K29" s="90"/>
      <c r="L29" s="91"/>
      <c r="M29" s="89" t="s">
        <v>2</v>
      </c>
      <c r="N29" s="90"/>
      <c r="O29" s="91"/>
      <c r="P29" s="27" t="s">
        <v>40</v>
      </c>
    </row>
    <row r="30" spans="1:16" ht="12" customHeight="1">
      <c r="A30" s="6"/>
      <c r="B30" s="22" t="s">
        <v>11</v>
      </c>
      <c r="C30" s="93"/>
      <c r="D30" s="86"/>
      <c r="E30" s="86"/>
      <c r="F30" s="39" t="s">
        <v>18</v>
      </c>
      <c r="G30" s="13" t="s">
        <v>18</v>
      </c>
      <c r="H30" s="14" t="s">
        <v>20</v>
      </c>
      <c r="I30" s="84"/>
      <c r="J30" s="15" t="s">
        <v>3</v>
      </c>
      <c r="K30" s="15" t="s">
        <v>4</v>
      </c>
      <c r="L30" s="16" t="s">
        <v>5</v>
      </c>
      <c r="M30" s="15" t="s">
        <v>3</v>
      </c>
      <c r="N30" s="15" t="s">
        <v>4</v>
      </c>
      <c r="O30" s="16" t="s">
        <v>5</v>
      </c>
      <c r="P30" s="28" t="s">
        <v>12</v>
      </c>
    </row>
    <row r="31" spans="1:16" ht="12.75" customHeight="1">
      <c r="A31" s="6"/>
      <c r="B31" s="50">
        <v>481</v>
      </c>
      <c r="C31" s="48" t="s">
        <v>41</v>
      </c>
      <c r="D31" s="48" t="s">
        <v>42</v>
      </c>
      <c r="E31" s="48" t="s">
        <v>88</v>
      </c>
      <c r="F31" s="63">
        <v>0.5688773148148148</v>
      </c>
      <c r="G31" s="17">
        <f aca="true" t="shared" si="10" ref="G31:G37">IF(F31&gt;H$28,F31-H$28,F31+24-H$28)</f>
        <v>0.10707175925925927</v>
      </c>
      <c r="H31" s="18">
        <f aca="true" t="shared" si="11" ref="H31:H37">HOUR(G31)*60*60+MINUTE(G31)*60+SECOND(G31)</f>
        <v>9251</v>
      </c>
      <c r="I31" s="71">
        <v>1.02</v>
      </c>
      <c r="J31" s="18">
        <f aca="true" t="shared" si="12" ref="J31:J37">H31*I31</f>
        <v>9436.02</v>
      </c>
      <c r="K31" s="19">
        <f aca="true" t="shared" si="13" ref="K31:L37">RANK(J31,J$31:J$37,1)</f>
        <v>1</v>
      </c>
      <c r="L31" s="19">
        <f t="shared" si="13"/>
        <v>1</v>
      </c>
      <c r="M31" s="18">
        <f aca="true" t="shared" si="14" ref="M31:M37">H31*I31</f>
        <v>9436.02</v>
      </c>
      <c r="N31" s="19">
        <f aca="true" t="shared" si="15" ref="N31:O37">RANK(M31,M$31:M$37,1)</f>
        <v>1</v>
      </c>
      <c r="O31" s="19">
        <f t="shared" si="15"/>
        <v>1</v>
      </c>
      <c r="P31" s="29">
        <f aca="true" t="shared" si="16" ref="P31:P37">O31*1</f>
        <v>1</v>
      </c>
    </row>
    <row r="32" spans="1:16" ht="12.75" customHeight="1">
      <c r="A32" s="6"/>
      <c r="B32" s="50">
        <v>1987</v>
      </c>
      <c r="C32" s="48" t="s">
        <v>43</v>
      </c>
      <c r="D32" s="70" t="s">
        <v>30</v>
      </c>
      <c r="E32" s="70" t="s">
        <v>31</v>
      </c>
      <c r="F32" s="63">
        <v>0.5733449074074074</v>
      </c>
      <c r="G32" s="17">
        <f t="shared" si="10"/>
        <v>0.11153935185185182</v>
      </c>
      <c r="H32" s="18">
        <f t="shared" si="11"/>
        <v>9637</v>
      </c>
      <c r="I32" s="71">
        <v>1</v>
      </c>
      <c r="J32" s="18">
        <f t="shared" si="12"/>
        <v>9637</v>
      </c>
      <c r="K32" s="19">
        <f t="shared" si="13"/>
        <v>2</v>
      </c>
      <c r="L32" s="19">
        <f t="shared" si="13"/>
        <v>2</v>
      </c>
      <c r="M32" s="18">
        <f t="shared" si="14"/>
        <v>9637</v>
      </c>
      <c r="N32" s="19">
        <f t="shared" si="15"/>
        <v>2</v>
      </c>
      <c r="O32" s="19">
        <f t="shared" si="15"/>
        <v>2</v>
      </c>
      <c r="P32" s="29">
        <f t="shared" si="16"/>
        <v>2</v>
      </c>
    </row>
    <row r="33" spans="1:16" ht="12.75" customHeight="1">
      <c r="A33" s="6"/>
      <c r="B33" s="50">
        <v>275</v>
      </c>
      <c r="C33" s="48" t="s">
        <v>109</v>
      </c>
      <c r="D33" s="49" t="s">
        <v>21</v>
      </c>
      <c r="E33" s="49" t="s">
        <v>68</v>
      </c>
      <c r="F33" s="63">
        <v>0.5828240740740741</v>
      </c>
      <c r="G33" s="17">
        <f t="shared" si="10"/>
        <v>0.12101851851851853</v>
      </c>
      <c r="H33" s="18">
        <f t="shared" si="11"/>
        <v>10456</v>
      </c>
      <c r="I33" s="66">
        <v>0.989</v>
      </c>
      <c r="J33" s="18">
        <f t="shared" si="12"/>
        <v>10340.984</v>
      </c>
      <c r="K33" s="19">
        <f t="shared" si="13"/>
        <v>3</v>
      </c>
      <c r="L33" s="19">
        <f t="shared" si="13"/>
        <v>3</v>
      </c>
      <c r="M33" s="18">
        <f t="shared" si="14"/>
        <v>10340.984</v>
      </c>
      <c r="N33" s="19">
        <f t="shared" si="15"/>
        <v>3</v>
      </c>
      <c r="O33" s="19">
        <f t="shared" si="15"/>
        <v>3</v>
      </c>
      <c r="P33" s="29">
        <f t="shared" si="16"/>
        <v>3</v>
      </c>
    </row>
    <row r="34" spans="1:16" ht="12.75" customHeight="1">
      <c r="A34" s="6"/>
      <c r="B34" s="50">
        <v>542</v>
      </c>
      <c r="C34" s="48" t="s">
        <v>110</v>
      </c>
      <c r="D34" s="49" t="s">
        <v>111</v>
      </c>
      <c r="E34" s="49" t="s">
        <v>112</v>
      </c>
      <c r="F34" s="62">
        <v>0.5835763888888889</v>
      </c>
      <c r="G34" s="17">
        <f t="shared" si="10"/>
        <v>0.12177083333333327</v>
      </c>
      <c r="H34" s="18">
        <f t="shared" si="11"/>
        <v>10521</v>
      </c>
      <c r="I34" s="66">
        <v>0.986</v>
      </c>
      <c r="J34" s="18">
        <f t="shared" si="12"/>
        <v>10373.706</v>
      </c>
      <c r="K34" s="19">
        <f t="shared" si="13"/>
        <v>4</v>
      </c>
      <c r="L34" s="19">
        <f t="shared" si="13"/>
        <v>4</v>
      </c>
      <c r="M34" s="18">
        <f t="shared" si="14"/>
        <v>10373.706</v>
      </c>
      <c r="N34" s="19">
        <f t="shared" si="15"/>
        <v>4</v>
      </c>
      <c r="O34" s="19">
        <f t="shared" si="15"/>
        <v>4</v>
      </c>
      <c r="P34" s="29">
        <f t="shared" si="16"/>
        <v>4</v>
      </c>
    </row>
    <row r="35" spans="1:16" ht="12.75" customHeight="1">
      <c r="A35" s="6"/>
      <c r="B35" s="50">
        <v>9939</v>
      </c>
      <c r="C35" s="48" t="s">
        <v>44</v>
      </c>
      <c r="D35" s="49" t="s">
        <v>30</v>
      </c>
      <c r="E35" s="49" t="s">
        <v>45</v>
      </c>
      <c r="F35" s="63">
        <v>0.5839699074074074</v>
      </c>
      <c r="G35" s="17">
        <f t="shared" si="10"/>
        <v>0.12216435185185182</v>
      </c>
      <c r="H35" s="18">
        <f t="shared" si="11"/>
        <v>10555</v>
      </c>
      <c r="I35" s="66">
        <v>0.998</v>
      </c>
      <c r="J35" s="18">
        <f t="shared" si="12"/>
        <v>10533.89</v>
      </c>
      <c r="K35" s="19">
        <f t="shared" si="13"/>
        <v>5</v>
      </c>
      <c r="L35" s="19">
        <f t="shared" si="13"/>
        <v>5</v>
      </c>
      <c r="M35" s="18">
        <f t="shared" si="14"/>
        <v>10533.89</v>
      </c>
      <c r="N35" s="19">
        <f t="shared" si="15"/>
        <v>5</v>
      </c>
      <c r="O35" s="19">
        <f t="shared" si="15"/>
        <v>5</v>
      </c>
      <c r="P35" s="29">
        <f t="shared" si="16"/>
        <v>5</v>
      </c>
    </row>
    <row r="36" spans="1:16" ht="12.75" customHeight="1">
      <c r="A36" s="6"/>
      <c r="B36" s="50" t="s">
        <v>132</v>
      </c>
      <c r="C36" s="48" t="s">
        <v>107</v>
      </c>
      <c r="D36" s="49" t="s">
        <v>29</v>
      </c>
      <c r="E36" s="49" t="s">
        <v>108</v>
      </c>
      <c r="F36" s="63">
        <v>0.5849189814814815</v>
      </c>
      <c r="G36" s="17">
        <f t="shared" si="10"/>
        <v>0.12311342592592589</v>
      </c>
      <c r="H36" s="18">
        <f t="shared" si="11"/>
        <v>10637</v>
      </c>
      <c r="I36" s="66">
        <v>1.017</v>
      </c>
      <c r="J36" s="18">
        <f t="shared" si="12"/>
        <v>10817.829</v>
      </c>
      <c r="K36" s="19">
        <f t="shared" si="13"/>
        <v>6</v>
      </c>
      <c r="L36" s="19">
        <f t="shared" si="13"/>
        <v>6</v>
      </c>
      <c r="M36" s="18">
        <f t="shared" si="14"/>
        <v>10817.829</v>
      </c>
      <c r="N36" s="19">
        <f t="shared" si="15"/>
        <v>6</v>
      </c>
      <c r="O36" s="19">
        <f t="shared" si="15"/>
        <v>6</v>
      </c>
      <c r="P36" s="29">
        <f t="shared" si="16"/>
        <v>6</v>
      </c>
    </row>
    <row r="37" spans="1:16" ht="12.75" customHeight="1">
      <c r="A37" s="6"/>
      <c r="B37" s="50">
        <v>2030</v>
      </c>
      <c r="C37" s="48" t="s">
        <v>33</v>
      </c>
      <c r="D37" s="49" t="s">
        <v>34</v>
      </c>
      <c r="E37" s="49" t="s">
        <v>35</v>
      </c>
      <c r="F37" s="63">
        <v>0.5905324074074074</v>
      </c>
      <c r="G37" s="17">
        <f t="shared" si="10"/>
        <v>0.12872685185185184</v>
      </c>
      <c r="H37" s="18">
        <f t="shared" si="11"/>
        <v>11122</v>
      </c>
      <c r="I37" s="66">
        <v>1</v>
      </c>
      <c r="J37" s="18">
        <f t="shared" si="12"/>
        <v>11122</v>
      </c>
      <c r="K37" s="19">
        <f t="shared" si="13"/>
        <v>7</v>
      </c>
      <c r="L37" s="19">
        <f t="shared" si="13"/>
        <v>7</v>
      </c>
      <c r="M37" s="18">
        <f t="shared" si="14"/>
        <v>11122</v>
      </c>
      <c r="N37" s="19">
        <f t="shared" si="15"/>
        <v>7</v>
      </c>
      <c r="O37" s="19">
        <f t="shared" si="15"/>
        <v>7</v>
      </c>
      <c r="P37" s="29">
        <f t="shared" si="16"/>
        <v>7</v>
      </c>
    </row>
    <row r="38" spans="1:16" ht="12.75" customHeight="1">
      <c r="A38" s="2" t="s">
        <v>24</v>
      </c>
      <c r="D38" s="4"/>
      <c r="E38" s="4"/>
      <c r="F38" s="4"/>
      <c r="G38" s="8" t="s">
        <v>6</v>
      </c>
      <c r="H38" s="1">
        <v>0.46527777777777773</v>
      </c>
      <c r="I38" s="9"/>
      <c r="J38" s="10"/>
      <c r="K38" s="11"/>
      <c r="L38" s="4"/>
      <c r="M38" s="11"/>
      <c r="N38" s="11"/>
      <c r="O38" s="4"/>
      <c r="P38" s="26"/>
    </row>
    <row r="39" spans="1:16" ht="12" customHeight="1">
      <c r="A39" s="6"/>
      <c r="B39" s="21" t="s">
        <v>10</v>
      </c>
      <c r="C39" s="92" t="s">
        <v>9</v>
      </c>
      <c r="D39" s="85" t="s">
        <v>8</v>
      </c>
      <c r="E39" s="85" t="s">
        <v>15</v>
      </c>
      <c r="F39" s="12" t="s">
        <v>17</v>
      </c>
      <c r="G39" s="87" t="s">
        <v>19</v>
      </c>
      <c r="H39" s="88"/>
      <c r="I39" s="83" t="s">
        <v>0</v>
      </c>
      <c r="J39" s="89" t="s">
        <v>1</v>
      </c>
      <c r="K39" s="90"/>
      <c r="L39" s="91"/>
      <c r="M39" s="89" t="s">
        <v>2</v>
      </c>
      <c r="N39" s="90"/>
      <c r="O39" s="91"/>
      <c r="P39" s="27" t="s">
        <v>40</v>
      </c>
    </row>
    <row r="40" spans="1:16" ht="12" customHeight="1">
      <c r="A40" s="6"/>
      <c r="B40" s="22" t="s">
        <v>11</v>
      </c>
      <c r="C40" s="93"/>
      <c r="D40" s="94"/>
      <c r="E40" s="94"/>
      <c r="F40" s="39" t="s">
        <v>18</v>
      </c>
      <c r="G40" s="13" t="s">
        <v>18</v>
      </c>
      <c r="H40" s="14" t="s">
        <v>20</v>
      </c>
      <c r="I40" s="84"/>
      <c r="J40" s="15" t="s">
        <v>3</v>
      </c>
      <c r="K40" s="15" t="s">
        <v>4</v>
      </c>
      <c r="L40" s="16" t="s">
        <v>5</v>
      </c>
      <c r="M40" s="15" t="s">
        <v>3</v>
      </c>
      <c r="N40" s="15" t="s">
        <v>4</v>
      </c>
      <c r="O40" s="16" t="s">
        <v>5</v>
      </c>
      <c r="P40" s="28" t="s">
        <v>12</v>
      </c>
    </row>
    <row r="41" spans="1:16" ht="12.75" customHeight="1">
      <c r="A41" s="6"/>
      <c r="B41" s="47">
        <v>351</v>
      </c>
      <c r="C41" s="48" t="s">
        <v>121</v>
      </c>
      <c r="D41" s="48" t="s">
        <v>21</v>
      </c>
      <c r="E41" s="49" t="s">
        <v>47</v>
      </c>
      <c r="F41" s="63">
        <v>0.5773958333333333</v>
      </c>
      <c r="G41" s="17">
        <f aca="true" t="shared" si="17" ref="G41:G46">IF(F41&gt;H$38,F41-H$38,F41+24-H$38)</f>
        <v>0.1121180555555556</v>
      </c>
      <c r="H41" s="18">
        <f aca="true" t="shared" si="18" ref="H41:H46">HOUR(G41)*60*60+MINUTE(G41)*60+SECOND(G41)</f>
        <v>9687</v>
      </c>
      <c r="I41" s="71">
        <v>0.905</v>
      </c>
      <c r="J41" s="18">
        <f aca="true" t="shared" si="19" ref="J41:J46">H41*I41</f>
        <v>8766.735</v>
      </c>
      <c r="K41" s="19">
        <f aca="true" t="shared" si="20" ref="K41:L46">RANK(J41,J$41:J$48,1)</f>
        <v>1</v>
      </c>
      <c r="L41" s="19">
        <f t="shared" si="20"/>
        <v>1</v>
      </c>
      <c r="M41" s="18">
        <f aca="true" t="shared" si="21" ref="M41:M46">H41*I41</f>
        <v>8766.735</v>
      </c>
      <c r="N41" s="19">
        <f aca="true" t="shared" si="22" ref="N41:O46">RANK(M41,M$41:M$48,1)</f>
        <v>1</v>
      </c>
      <c r="O41" s="19">
        <f t="shared" si="22"/>
        <v>1</v>
      </c>
      <c r="P41" s="29">
        <f aca="true" t="shared" si="23" ref="P41:P48">O41*1</f>
        <v>1</v>
      </c>
    </row>
    <row r="42" spans="1:16" ht="12.75" customHeight="1">
      <c r="A42" s="6"/>
      <c r="B42" s="47">
        <v>773</v>
      </c>
      <c r="C42" s="48" t="s">
        <v>113</v>
      </c>
      <c r="D42" s="69" t="s">
        <v>96</v>
      </c>
      <c r="E42" s="49" t="s">
        <v>114</v>
      </c>
      <c r="F42" s="63">
        <v>0.5723148148148148</v>
      </c>
      <c r="G42" s="17">
        <f t="shared" si="17"/>
        <v>0.1070370370370371</v>
      </c>
      <c r="H42" s="18">
        <f t="shared" si="18"/>
        <v>9248</v>
      </c>
      <c r="I42" s="68">
        <v>0.96</v>
      </c>
      <c r="J42" s="18">
        <f t="shared" si="19"/>
        <v>8878.08</v>
      </c>
      <c r="K42" s="19">
        <f t="shared" si="20"/>
        <v>2</v>
      </c>
      <c r="L42" s="19">
        <f t="shared" si="20"/>
        <v>2</v>
      </c>
      <c r="M42" s="18">
        <f t="shared" si="21"/>
        <v>8878.08</v>
      </c>
      <c r="N42" s="19">
        <f t="shared" si="22"/>
        <v>2</v>
      </c>
      <c r="O42" s="19">
        <f t="shared" si="22"/>
        <v>2</v>
      </c>
      <c r="P42" s="29">
        <f t="shared" si="23"/>
        <v>2</v>
      </c>
    </row>
    <row r="43" spans="1:16" ht="12.75" customHeight="1">
      <c r="A43" s="6"/>
      <c r="B43" s="47">
        <v>376</v>
      </c>
      <c r="C43" s="48" t="s">
        <v>71</v>
      </c>
      <c r="D43" s="51" t="s">
        <v>72</v>
      </c>
      <c r="E43" s="49" t="s">
        <v>122</v>
      </c>
      <c r="F43" s="63">
        <v>0.5865393518518519</v>
      </c>
      <c r="G43" s="17">
        <f t="shared" si="17"/>
        <v>0.12126157407407417</v>
      </c>
      <c r="H43" s="18">
        <f t="shared" si="18"/>
        <v>10477</v>
      </c>
      <c r="I43" s="74">
        <v>0.882</v>
      </c>
      <c r="J43" s="18">
        <f t="shared" si="19"/>
        <v>9240.714</v>
      </c>
      <c r="K43" s="19">
        <f t="shared" si="20"/>
        <v>3</v>
      </c>
      <c r="L43" s="19">
        <f t="shared" si="20"/>
        <v>3</v>
      </c>
      <c r="M43" s="18">
        <f t="shared" si="21"/>
        <v>9240.714</v>
      </c>
      <c r="N43" s="19">
        <f t="shared" si="22"/>
        <v>3</v>
      </c>
      <c r="O43" s="19">
        <f t="shared" si="22"/>
        <v>3</v>
      </c>
      <c r="P43" s="29">
        <f t="shared" si="23"/>
        <v>3</v>
      </c>
    </row>
    <row r="44" spans="1:16" ht="12.75" customHeight="1">
      <c r="A44" s="6"/>
      <c r="B44" s="47">
        <v>365</v>
      </c>
      <c r="C44" s="48" t="s">
        <v>73</v>
      </c>
      <c r="D44" s="48" t="s">
        <v>74</v>
      </c>
      <c r="E44" s="49" t="s">
        <v>75</v>
      </c>
      <c r="F44" s="63">
        <v>0.5869675925925926</v>
      </c>
      <c r="G44" s="17">
        <f t="shared" si="17"/>
        <v>0.12168981481481483</v>
      </c>
      <c r="H44" s="18">
        <f t="shared" si="18"/>
        <v>10514</v>
      </c>
      <c r="I44" s="71">
        <v>0.879</v>
      </c>
      <c r="J44" s="18">
        <f t="shared" si="19"/>
        <v>9241.806</v>
      </c>
      <c r="K44" s="19">
        <f t="shared" si="20"/>
        <v>4</v>
      </c>
      <c r="L44" s="19">
        <f t="shared" si="20"/>
        <v>4</v>
      </c>
      <c r="M44" s="18">
        <f t="shared" si="21"/>
        <v>9241.806</v>
      </c>
      <c r="N44" s="19">
        <f t="shared" si="22"/>
        <v>4</v>
      </c>
      <c r="O44" s="19">
        <f t="shared" si="22"/>
        <v>4</v>
      </c>
      <c r="P44" s="29">
        <f t="shared" si="23"/>
        <v>4</v>
      </c>
    </row>
    <row r="45" spans="1:16" ht="12.75" customHeight="1">
      <c r="A45" s="6"/>
      <c r="B45" s="72">
        <v>4044</v>
      </c>
      <c r="C45" s="49" t="s">
        <v>76</v>
      </c>
      <c r="D45" s="73" t="s">
        <v>77</v>
      </c>
      <c r="E45" s="49" t="s">
        <v>46</v>
      </c>
      <c r="F45" s="63">
        <v>0.5981828703703703</v>
      </c>
      <c r="G45" s="17">
        <f t="shared" si="17"/>
        <v>0.1329050925925926</v>
      </c>
      <c r="H45" s="18">
        <f t="shared" si="18"/>
        <v>11483</v>
      </c>
      <c r="I45" s="82">
        <v>0.868</v>
      </c>
      <c r="J45" s="18">
        <f t="shared" si="19"/>
        <v>9967.244</v>
      </c>
      <c r="K45" s="19">
        <f t="shared" si="20"/>
        <v>5</v>
      </c>
      <c r="L45" s="19">
        <f t="shared" si="20"/>
        <v>5</v>
      </c>
      <c r="M45" s="18">
        <f t="shared" si="21"/>
        <v>9967.244</v>
      </c>
      <c r="N45" s="19">
        <f t="shared" si="22"/>
        <v>5</v>
      </c>
      <c r="O45" s="19">
        <f t="shared" si="22"/>
        <v>5</v>
      </c>
      <c r="P45" s="29">
        <f t="shared" si="23"/>
        <v>5</v>
      </c>
    </row>
    <row r="46" spans="1:16" ht="12.75" customHeight="1">
      <c r="A46" s="6"/>
      <c r="B46" s="54">
        <v>5051</v>
      </c>
      <c r="C46" s="52" t="s">
        <v>69</v>
      </c>
      <c r="D46" s="54" t="s">
        <v>70</v>
      </c>
      <c r="E46" s="52" t="s">
        <v>120</v>
      </c>
      <c r="F46" s="63">
        <v>0.6017013888888889</v>
      </c>
      <c r="G46" s="17">
        <f t="shared" si="17"/>
        <v>0.13642361111111118</v>
      </c>
      <c r="H46" s="18">
        <f t="shared" si="18"/>
        <v>11787</v>
      </c>
      <c r="I46" s="55">
        <v>0.927</v>
      </c>
      <c r="J46" s="18">
        <f t="shared" si="19"/>
        <v>10926.549</v>
      </c>
      <c r="K46" s="19">
        <f t="shared" si="20"/>
        <v>6</v>
      </c>
      <c r="L46" s="19">
        <f t="shared" si="20"/>
        <v>6</v>
      </c>
      <c r="M46" s="18">
        <f t="shared" si="21"/>
        <v>10926.549</v>
      </c>
      <c r="N46" s="19">
        <f t="shared" si="22"/>
        <v>6</v>
      </c>
      <c r="O46" s="19">
        <f t="shared" si="22"/>
        <v>6</v>
      </c>
      <c r="P46" s="29">
        <f t="shared" si="23"/>
        <v>6</v>
      </c>
    </row>
    <row r="47" spans="1:16" ht="12.75" customHeight="1">
      <c r="A47" s="6"/>
      <c r="B47" s="53">
        <v>1555</v>
      </c>
      <c r="C47" s="49" t="s">
        <v>115</v>
      </c>
      <c r="D47" s="80" t="s">
        <v>116</v>
      </c>
      <c r="E47" s="49" t="s">
        <v>117</v>
      </c>
      <c r="F47" s="63" t="s">
        <v>127</v>
      </c>
      <c r="G47" s="17"/>
      <c r="H47" s="18"/>
      <c r="I47" s="81">
        <v>0.956</v>
      </c>
      <c r="J47" s="18" t="s">
        <v>127</v>
      </c>
      <c r="K47" s="19"/>
      <c r="L47" s="19">
        <v>9</v>
      </c>
      <c r="M47" s="18" t="s">
        <v>127</v>
      </c>
      <c r="N47" s="19"/>
      <c r="O47" s="19">
        <v>9</v>
      </c>
      <c r="P47" s="29">
        <f t="shared" si="23"/>
        <v>9</v>
      </c>
    </row>
    <row r="48" spans="1:16" ht="12.75" customHeight="1">
      <c r="A48" s="6"/>
      <c r="B48" s="53">
        <v>1666</v>
      </c>
      <c r="C48" s="49" t="s">
        <v>118</v>
      </c>
      <c r="D48" s="80" t="s">
        <v>116</v>
      </c>
      <c r="E48" s="49" t="s">
        <v>119</v>
      </c>
      <c r="F48" s="63" t="s">
        <v>127</v>
      </c>
      <c r="G48" s="17"/>
      <c r="H48" s="18"/>
      <c r="I48" s="81">
        <v>0.956</v>
      </c>
      <c r="J48" s="18" t="s">
        <v>127</v>
      </c>
      <c r="K48" s="19"/>
      <c r="L48" s="19">
        <v>9</v>
      </c>
      <c r="M48" s="18" t="s">
        <v>127</v>
      </c>
      <c r="N48" s="19"/>
      <c r="O48" s="19">
        <v>9</v>
      </c>
      <c r="P48" s="29">
        <f t="shared" si="23"/>
        <v>9</v>
      </c>
    </row>
    <row r="49" spans="1:16" ht="12.75" customHeight="1">
      <c r="A49" s="2" t="s">
        <v>80</v>
      </c>
      <c r="D49" s="4"/>
      <c r="E49" s="4"/>
      <c r="F49" s="4"/>
      <c r="G49" s="8" t="s">
        <v>6</v>
      </c>
      <c r="H49" s="1">
        <v>0.46527777777777773</v>
      </c>
      <c r="I49" s="9"/>
      <c r="J49" s="10"/>
      <c r="K49" s="11"/>
      <c r="L49" s="4"/>
      <c r="M49" s="11"/>
      <c r="N49" s="11"/>
      <c r="O49" s="4"/>
      <c r="P49" s="26"/>
    </row>
    <row r="50" spans="1:16" ht="12" customHeight="1">
      <c r="A50" s="6"/>
      <c r="B50" s="21" t="s">
        <v>10</v>
      </c>
      <c r="C50" s="92" t="s">
        <v>9</v>
      </c>
      <c r="D50" s="85" t="s">
        <v>8</v>
      </c>
      <c r="E50" s="85" t="s">
        <v>15</v>
      </c>
      <c r="F50" s="12" t="s">
        <v>17</v>
      </c>
      <c r="G50" s="87" t="s">
        <v>19</v>
      </c>
      <c r="H50" s="88"/>
      <c r="I50" s="83" t="s">
        <v>62</v>
      </c>
      <c r="J50" s="89" t="s">
        <v>1</v>
      </c>
      <c r="K50" s="90"/>
      <c r="L50" s="91"/>
      <c r="M50" s="89" t="s">
        <v>2</v>
      </c>
      <c r="N50" s="90"/>
      <c r="O50" s="91"/>
      <c r="P50" s="27" t="s">
        <v>40</v>
      </c>
    </row>
    <row r="51" spans="1:16" ht="12" customHeight="1">
      <c r="A51" s="6"/>
      <c r="B51" s="22" t="s">
        <v>11</v>
      </c>
      <c r="C51" s="93"/>
      <c r="D51" s="94"/>
      <c r="E51" s="94"/>
      <c r="F51" s="39" t="s">
        <v>18</v>
      </c>
      <c r="G51" s="13" t="s">
        <v>18</v>
      </c>
      <c r="H51" s="14" t="s">
        <v>20</v>
      </c>
      <c r="I51" s="84"/>
      <c r="J51" s="15" t="s">
        <v>3</v>
      </c>
      <c r="K51" s="15" t="s">
        <v>4</v>
      </c>
      <c r="L51" s="16" t="s">
        <v>5</v>
      </c>
      <c r="M51" s="15" t="s">
        <v>3</v>
      </c>
      <c r="N51" s="15" t="s">
        <v>4</v>
      </c>
      <c r="O51" s="16" t="s">
        <v>5</v>
      </c>
      <c r="P51" s="28" t="s">
        <v>12</v>
      </c>
    </row>
    <row r="52" spans="1:16" ht="12.75" customHeight="1">
      <c r="A52" s="6"/>
      <c r="B52" s="58">
        <v>698</v>
      </c>
      <c r="C52" s="75" t="s">
        <v>125</v>
      </c>
      <c r="D52" s="57" t="s">
        <v>78</v>
      </c>
      <c r="E52" s="75" t="s">
        <v>124</v>
      </c>
      <c r="F52" s="63">
        <v>0.5899074074074074</v>
      </c>
      <c r="G52" s="17">
        <f>IF(F52&gt;H$49,F52-H$49,F52+24-H$49)</f>
        <v>0.1246296296296297</v>
      </c>
      <c r="H52" s="18">
        <f>HOUR(G52)*60*60+MINUTE(G52)*60+SECOND(G52)</f>
        <v>10768</v>
      </c>
      <c r="I52" s="59">
        <v>1</v>
      </c>
      <c r="J52" s="18">
        <f>H52*I52</f>
        <v>10768</v>
      </c>
      <c r="K52" s="19">
        <f>RANK(J52,J$52:J$53,1)</f>
        <v>1</v>
      </c>
      <c r="L52" s="19">
        <f>RANK(K52,K$52:K$53,1)</f>
        <v>1</v>
      </c>
      <c r="M52" s="18">
        <f>H52*I52</f>
        <v>10768</v>
      </c>
      <c r="N52" s="19">
        <f>RANK(M52,M$52:M$53,1)</f>
        <v>1</v>
      </c>
      <c r="O52" s="19">
        <f>RANK(N52,N$52:N$53,1)</f>
        <v>1</v>
      </c>
      <c r="P52" s="29">
        <f>O52*1</f>
        <v>1</v>
      </c>
    </row>
    <row r="53" spans="1:16" ht="12.75" customHeight="1">
      <c r="A53" s="6"/>
      <c r="B53" s="54"/>
      <c r="C53" s="75" t="s">
        <v>126</v>
      </c>
      <c r="D53" s="57" t="s">
        <v>96</v>
      </c>
      <c r="E53" s="75" t="s">
        <v>123</v>
      </c>
      <c r="F53" s="63">
        <v>0.5960300925925927</v>
      </c>
      <c r="G53" s="17">
        <f>IF(F53&gt;H$49,F53-H$49,F53+24-H$49)</f>
        <v>0.13075231481481492</v>
      </c>
      <c r="H53" s="18">
        <f>HOUR(G53)*60*60+MINUTE(G53)*60+SECOND(G53)</f>
        <v>11297</v>
      </c>
      <c r="I53" s="59">
        <v>1.07</v>
      </c>
      <c r="J53" s="18">
        <f>H53*I53</f>
        <v>12087.79</v>
      </c>
      <c r="K53" s="19">
        <f>RANK(J53,J$52:J$53,1)</f>
        <v>2</v>
      </c>
      <c r="L53" s="19">
        <f>RANK(K53,K$52:K$53,1)</f>
        <v>2</v>
      </c>
      <c r="M53" s="18">
        <f>H53*I53</f>
        <v>12087.79</v>
      </c>
      <c r="N53" s="19">
        <f>RANK(M53,M$52:M$53,1)</f>
        <v>2</v>
      </c>
      <c r="O53" s="19">
        <f>RANK(N53,N$52:N$53,1)</f>
        <v>2</v>
      </c>
      <c r="P53" s="29">
        <f>O53*1</f>
        <v>2</v>
      </c>
    </row>
    <row r="54" spans="2:13" ht="12" customHeight="1">
      <c r="B54" s="42"/>
      <c r="C54" s="60" t="s">
        <v>81</v>
      </c>
      <c r="M54" s="24" t="s">
        <v>7</v>
      </c>
    </row>
    <row r="55" spans="1:17" s="5" customFormat="1" ht="12" customHeight="1">
      <c r="A55" s="31"/>
      <c r="B55" s="44" t="s">
        <v>79</v>
      </c>
      <c r="C55" s="3"/>
      <c r="D55" s="23"/>
      <c r="E55" s="23"/>
      <c r="F55" s="32"/>
      <c r="G55" s="33"/>
      <c r="H55" s="34"/>
      <c r="I55" s="35"/>
      <c r="K55" s="35"/>
      <c r="M55" s="36" t="s">
        <v>133</v>
      </c>
      <c r="N55" s="46"/>
      <c r="O55" s="36"/>
      <c r="P55" s="24"/>
      <c r="Q55" s="37"/>
    </row>
    <row r="56" spans="1:17" s="5" customFormat="1" ht="12" customHeight="1">
      <c r="A56" s="31"/>
      <c r="C56" s="25"/>
      <c r="D56" s="3"/>
      <c r="F56" s="32"/>
      <c r="G56" s="33"/>
      <c r="H56" s="34"/>
      <c r="I56" s="35"/>
      <c r="J56" s="38"/>
      <c r="K56" s="35"/>
      <c r="N56" s="24"/>
      <c r="O56" s="43"/>
      <c r="P56" s="24"/>
      <c r="Q56" s="37"/>
    </row>
  </sheetData>
  <sheetProtection/>
  <mergeCells count="35">
    <mergeCell ref="M39:O39"/>
    <mergeCell ref="C39:C40"/>
    <mergeCell ref="D39:D40"/>
    <mergeCell ref="E39:E40"/>
    <mergeCell ref="G39:H39"/>
    <mergeCell ref="C29:C30"/>
    <mergeCell ref="D29:D30"/>
    <mergeCell ref="M50:O50"/>
    <mergeCell ref="J29:L29"/>
    <mergeCell ref="M29:O29"/>
    <mergeCell ref="J50:L50"/>
    <mergeCell ref="C50:C51"/>
    <mergeCell ref="D50:D51"/>
    <mergeCell ref="E50:E51"/>
    <mergeCell ref="G50:H50"/>
    <mergeCell ref="C20:C21"/>
    <mergeCell ref="D20:D21"/>
    <mergeCell ref="I20:I21"/>
    <mergeCell ref="J4:L4"/>
    <mergeCell ref="C4:C5"/>
    <mergeCell ref="D4:D5"/>
    <mergeCell ref="G4:H4"/>
    <mergeCell ref="E20:E21"/>
    <mergeCell ref="E4:E5"/>
    <mergeCell ref="G20:H20"/>
    <mergeCell ref="I50:I51"/>
    <mergeCell ref="E29:E30"/>
    <mergeCell ref="G29:H29"/>
    <mergeCell ref="M4:O4"/>
    <mergeCell ref="I29:I30"/>
    <mergeCell ref="M20:O20"/>
    <mergeCell ref="I4:I5"/>
    <mergeCell ref="J20:L20"/>
    <mergeCell ref="I39:I40"/>
    <mergeCell ref="J39:L39"/>
  </mergeCells>
  <printOptions/>
  <pageMargins left="0.5511811023622047" right="0" top="0.1968503937007874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KARA</dc:creator>
  <cp:keywords/>
  <dc:description/>
  <cp:lastModifiedBy>mine</cp:lastModifiedBy>
  <cp:lastPrinted>2013-11-16T13:03:22Z</cp:lastPrinted>
  <dcterms:created xsi:type="dcterms:W3CDTF">2000-09-21T17:28:16Z</dcterms:created>
  <dcterms:modified xsi:type="dcterms:W3CDTF">2013-11-18T08:52:41Z</dcterms:modified>
  <cp:category/>
  <cp:version/>
  <cp:contentType/>
  <cp:contentStatus/>
</cp:coreProperties>
</file>