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28" activeTab="0"/>
  </bookViews>
  <sheets>
    <sheet name="SONUÇ" sheetId="1" r:id="rId1"/>
  </sheets>
  <definedNames>
    <definedName name="_xlnm.Print_Area" localSheetId="0">'SONUÇ'!$A$1:$L$61</definedName>
  </definedNames>
  <calcPr fullCalcOnLoad="1"/>
</workbook>
</file>

<file path=xl/sharedStrings.xml><?xml version="1.0" encoding="utf-8"?>
<sst xmlns="http://schemas.openxmlformats.org/spreadsheetml/2006/main" count="166" uniqueCount="68">
  <si>
    <t>Start Saati :</t>
  </si>
  <si>
    <t>Yelken</t>
  </si>
  <si>
    <t>Tekne Adı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</si>
  <si>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</si>
  <si>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</si>
  <si>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</si>
  <si>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</si>
  <si>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</si>
  <si>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</si>
  <si>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</si>
  <si>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</si>
  <si>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</si>
  <si>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</si>
  <si>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</si>
  <si>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AMEERA TURBO</t>
  </si>
  <si>
    <t>TURKCELL ALİZE</t>
  </si>
  <si>
    <t>F35 EXPRESS HEDEF YELKEN</t>
  </si>
  <si>
    <t>ARÇELİK ALİZE</t>
  </si>
  <si>
    <t>RET</t>
  </si>
  <si>
    <t>ORION</t>
  </si>
  <si>
    <t>PASSION II</t>
  </si>
  <si>
    <t>HEDEF YELKEN</t>
  </si>
  <si>
    <t>ALVIMEDICA II</t>
  </si>
  <si>
    <t>SHAKER</t>
  </si>
  <si>
    <t>KEYİF 60</t>
  </si>
  <si>
    <t>GÜNEŞ SİGORTA FALCON</t>
  </si>
  <si>
    <t>ALFASAIL PETEK</t>
  </si>
  <si>
    <t>OUTLAW</t>
  </si>
  <si>
    <t>KALAMIŞ YELKEN 60. YIL EUROFENCE- DEMMA KUPASI YAT YARIŞI</t>
  </si>
  <si>
    <t>IRC I (SARI) - [TCC 1,070 ve üzeri]</t>
  </si>
  <si>
    <t>ORIENT EXPRESS V</t>
  </si>
  <si>
    <t>GIN - TURKISH BANK</t>
  </si>
  <si>
    <t>ÇILGIN SIGMA</t>
  </si>
  <si>
    <t>YEDİ BELA</t>
  </si>
  <si>
    <t>PROTEL - MATMAZEL</t>
  </si>
  <si>
    <t>TAXI JUNIOR</t>
  </si>
  <si>
    <t>IRC II (YEŞİL) - [TCC 1,069 - 1,020 arası]</t>
  </si>
  <si>
    <t>IRC III (LACİVERT) - [TCC 1,019 - 0,980 arası]</t>
  </si>
  <si>
    <t>IRC IV (TURUNCU) - [TCC 1,979 VE ALTI]</t>
  </si>
  <si>
    <t>PUPA - FIFTY FIFTY</t>
  </si>
  <si>
    <t>LOGO</t>
  </si>
  <si>
    <t>YAPI ARTI MOBYDICK</t>
  </si>
  <si>
    <t>DRAGUT</t>
  </si>
  <si>
    <t>PUMA HUNTER</t>
  </si>
  <si>
    <t>TÜPRAŞ ALIZE</t>
  </si>
  <si>
    <t>TRILYE</t>
  </si>
  <si>
    <t>QUATTRO</t>
  </si>
  <si>
    <t>EFES ALIZE</t>
  </si>
  <si>
    <t>MINX - HEDEF YELKEN</t>
  </si>
  <si>
    <t>BEKO BANDIDO</t>
  </si>
  <si>
    <t>ADA - PUPA ADRENALIN</t>
  </si>
  <si>
    <t>AG LATRO</t>
  </si>
  <si>
    <t>MC DONALD'S - ZIG ZAG</t>
  </si>
  <si>
    <t>FORD OTOSAN - TURGUT REİS</t>
  </si>
  <si>
    <t>DNC</t>
  </si>
  <si>
    <t>29 HAZİRAN 2014 III. YARIŞ</t>
  </si>
  <si>
    <t>DSQ</t>
  </si>
  <si>
    <t>GARANTİ SAILING - FENERBAHÇE I</t>
  </si>
  <si>
    <t>ARCORA 4 KMS 4 RC</t>
  </si>
  <si>
    <t>W-COLLECTION - BARBAROS HAYRETTİN</t>
  </si>
  <si>
    <t>ENKA CHEESE</t>
  </si>
  <si>
    <t>SHAK SHUKA - GTT LOGISTICS</t>
  </si>
  <si>
    <t>MİKRO CENOA</t>
  </si>
  <si>
    <t>AKFEN - LADY ANTIOCHE</t>
  </si>
  <si>
    <t>ZENITH - POSEIDON YELKEN II</t>
  </si>
  <si>
    <t>YARIŞ</t>
  </si>
  <si>
    <t>PUANI</t>
  </si>
  <si>
    <t>ACADIA III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</si>
</sst>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h:mm"/>
    <numFmt numFmtId="174" formatCode="0.0000"/>
    <numFmt numFmtId="175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Arial Tur"/>
      <family val="2"/>
    </font>
    <font>
      <b/>
      <sz val="10"/>
      <name val="Arial Tur"/>
      <family val="2"/>
    </font>
    <font>
      <b/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Tu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7" borderId="6" applyNumberFormat="0" applyAlignment="0" applyProtection="0"/>
    <xf numFmtId="0" fontId="19" fillId="16" borderId="6" applyNumberFormat="0" applyAlignment="0" applyProtection="0"/>
    <xf numFmtId="0" fontId="21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3" fontId="7" fillId="0" borderId="0" xfId="0" applyNumberFormat="1" applyFont="1" applyBorder="1" applyAlignment="1">
      <alignment horizontal="left" vertical="center"/>
    </xf>
    <xf numFmtId="17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17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 locked="0"/>
    </xf>
    <xf numFmtId="21" fontId="7" fillId="0" borderId="12" xfId="0" applyNumberFormat="1" applyFont="1" applyBorder="1" applyAlignment="1" applyProtection="1">
      <alignment horizontal="center"/>
      <protection locked="0"/>
    </xf>
    <xf numFmtId="21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75" fontId="8" fillId="0" borderId="10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/>
    </xf>
    <xf numFmtId="175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72" fontId="26" fillId="0" borderId="13" xfId="0" applyNumberFormat="1" applyFont="1" applyFill="1" applyBorder="1" applyAlignment="1">
      <alignment horizontal="center"/>
    </xf>
    <xf numFmtId="172" fontId="26" fillId="0" borderId="14" xfId="0" applyNumberFormat="1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 locked="0"/>
    </xf>
    <xf numFmtId="21" fontId="7" fillId="0" borderId="10" xfId="0" applyNumberFormat="1" applyFont="1" applyBorder="1" applyAlignment="1" applyProtection="1">
      <alignment horizontal="center"/>
      <protection locked="0"/>
    </xf>
    <xf numFmtId="21" fontId="7" fillId="0" borderId="10" xfId="0" applyNumberFormat="1" applyFont="1" applyBorder="1" applyAlignment="1" applyProtection="1">
      <alignment horizontal="center"/>
      <protection/>
    </xf>
    <xf numFmtId="1" fontId="7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72" fontId="8" fillId="0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 locked="0"/>
    </xf>
    <xf numFmtId="21" fontId="7" fillId="0" borderId="16" xfId="0" applyNumberFormat="1" applyFont="1" applyBorder="1" applyAlignment="1" applyProtection="1">
      <alignment horizontal="center"/>
      <protection locked="0"/>
    </xf>
    <xf numFmtId="21" fontId="7" fillId="0" borderId="16" xfId="0" applyNumberFormat="1" applyFont="1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75" fontId="8" fillId="0" borderId="16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4">
      <selection activeCell="P14" sqref="P14"/>
    </sheetView>
  </sheetViews>
  <sheetFormatPr defaultColWidth="9.140625" defaultRowHeight="12.75"/>
  <cols>
    <col min="1" max="1" width="7.00390625" style="1" customWidth="1"/>
    <col min="2" max="2" width="35.57421875" style="2" bestFit="1" customWidth="1"/>
    <col min="3" max="4" width="7.8515625" style="1" bestFit="1" customWidth="1"/>
    <col min="5" max="5" width="7.140625" style="2" customWidth="1"/>
    <col min="6" max="6" width="5.421875" style="2" bestFit="1" customWidth="1"/>
    <col min="7" max="7" width="7.8515625" style="2" bestFit="1" customWidth="1"/>
    <col min="8" max="8" width="3.7109375" style="3" bestFit="1" customWidth="1"/>
    <col min="9" max="9" width="4.421875" style="2" bestFit="1" customWidth="1"/>
    <col min="10" max="10" width="8.7109375" style="4" customWidth="1"/>
    <col min="11" max="11" width="3.7109375" style="3" bestFit="1" customWidth="1"/>
    <col min="12" max="12" width="4.421875" style="2" bestFit="1" customWidth="1"/>
    <col min="13" max="13" width="6.00390625" style="5" customWidth="1"/>
    <col min="14" max="16384" width="9.140625" style="2" customWidth="1"/>
  </cols>
  <sheetData>
    <row r="1" spans="2:13" ht="14.25" customHeight="1">
      <c r="B1" s="1"/>
      <c r="E1" s="6" t="s">
        <v>28</v>
      </c>
      <c r="F1" s="1"/>
      <c r="G1" s="1"/>
      <c r="H1" s="1"/>
      <c r="I1" s="1"/>
      <c r="J1" s="1"/>
      <c r="K1" s="1"/>
      <c r="L1" s="1"/>
      <c r="M1" s="1"/>
    </row>
    <row r="2" spans="2:13" ht="14.25" customHeight="1">
      <c r="B2" s="1"/>
      <c r="E2" s="29" t="s">
        <v>55</v>
      </c>
      <c r="F2" s="1"/>
      <c r="G2" s="1"/>
      <c r="H2" s="1"/>
      <c r="I2" s="1"/>
      <c r="J2" s="1"/>
      <c r="K2" s="1"/>
      <c r="L2" s="1"/>
      <c r="M2" s="1"/>
    </row>
    <row r="3" spans="1:13" ht="18" customHeight="1">
      <c r="A3" s="7" t="s">
        <v>29</v>
      </c>
      <c r="B3" s="8"/>
      <c r="C3" s="8"/>
      <c r="D3" s="9"/>
      <c r="E3" s="9" t="s">
        <v>0</v>
      </c>
      <c r="F3" s="10">
        <v>0.576388888888889</v>
      </c>
      <c r="G3" s="11"/>
      <c r="H3" s="12"/>
      <c r="I3" s="8"/>
      <c r="J3" s="12"/>
      <c r="K3" s="12"/>
      <c r="L3" s="8"/>
      <c r="M3" s="13"/>
    </row>
    <row r="4" spans="1:13" ht="11.25" customHeight="1">
      <c r="A4" s="14" t="s">
        <v>1</v>
      </c>
      <c r="B4" s="46" t="s">
        <v>2</v>
      </c>
      <c r="C4" s="14" t="s">
        <v>3</v>
      </c>
      <c r="D4" s="15" t="s">
        <v>4</v>
      </c>
      <c r="E4" s="16" t="s">
        <v>4</v>
      </c>
      <c r="F4" s="47" t="s">
        <v>5</v>
      </c>
      <c r="G4" s="46" t="s">
        <v>6</v>
      </c>
      <c r="H4" s="46"/>
      <c r="I4" s="46"/>
      <c r="J4" s="46" t="s">
        <v>7</v>
      </c>
      <c r="K4" s="46"/>
      <c r="L4" s="46"/>
      <c r="M4" s="30" t="s">
        <v>65</v>
      </c>
    </row>
    <row r="5" spans="1:13" ht="11.25" customHeight="1">
      <c r="A5" s="17" t="s">
        <v>8</v>
      </c>
      <c r="B5" s="46"/>
      <c r="C5" s="17" t="s">
        <v>9</v>
      </c>
      <c r="D5" s="17" t="s">
        <v>10</v>
      </c>
      <c r="E5" s="18" t="s">
        <v>10</v>
      </c>
      <c r="F5" s="47"/>
      <c r="G5" s="19" t="s">
        <v>11</v>
      </c>
      <c r="H5" s="19" t="s">
        <v>12</v>
      </c>
      <c r="I5" s="20" t="s">
        <v>13</v>
      </c>
      <c r="J5" s="19" t="s">
        <v>11</v>
      </c>
      <c r="K5" s="19" t="s">
        <v>12</v>
      </c>
      <c r="L5" s="20" t="s">
        <v>13</v>
      </c>
      <c r="M5" s="31" t="s">
        <v>66</v>
      </c>
    </row>
    <row r="6" spans="1:13" ht="21" customHeight="1">
      <c r="A6" s="21">
        <v>364</v>
      </c>
      <c r="B6" s="21" t="s">
        <v>57</v>
      </c>
      <c r="C6" s="22">
        <v>0.6215856481481482</v>
      </c>
      <c r="D6" s="23">
        <f aca="true" t="shared" si="0" ref="D6:D17">IF(C6&gt;F$3,C6-F$3,C6+24-F$3)</f>
        <v>0.045196759259259256</v>
      </c>
      <c r="E6" s="24">
        <f aca="true" t="shared" si="1" ref="E6:E17">HOUR(D6)*60*60+MINUTE(D6)*60+SECOND(D6)</f>
        <v>3905</v>
      </c>
      <c r="F6" s="27">
        <v>1.11</v>
      </c>
      <c r="G6" s="24">
        <f aca="true" t="shared" si="2" ref="G6:G17">E6*F6</f>
        <v>4334.55</v>
      </c>
      <c r="H6" s="26">
        <f aca="true" t="shared" si="3" ref="H6:I17">RANK(G6,G$6:G$22,1)</f>
        <v>1</v>
      </c>
      <c r="I6" s="26">
        <f t="shared" si="3"/>
        <v>1</v>
      </c>
      <c r="J6" s="24">
        <f aca="true" t="shared" si="4" ref="J6:J17">E6*F6</f>
        <v>4334.55</v>
      </c>
      <c r="K6" s="26">
        <f aca="true" t="shared" si="5" ref="K6:L17">RANK(J6,J$6:J$22,1)</f>
        <v>1</v>
      </c>
      <c r="L6" s="26">
        <f t="shared" si="5"/>
        <v>1</v>
      </c>
      <c r="M6" s="32">
        <f aca="true" t="shared" si="6" ref="M6:M21">L6*1</f>
        <v>1</v>
      </c>
    </row>
    <row r="7" spans="1:13" ht="21" customHeight="1">
      <c r="A7" s="21">
        <v>1245</v>
      </c>
      <c r="B7" s="21" t="s">
        <v>34</v>
      </c>
      <c r="C7" s="22">
        <v>0.6211689814814815</v>
      </c>
      <c r="D7" s="23">
        <f t="shared" si="0"/>
        <v>0.044780092592592524</v>
      </c>
      <c r="E7" s="24">
        <f t="shared" si="1"/>
        <v>3869</v>
      </c>
      <c r="F7" s="25">
        <v>1.136</v>
      </c>
      <c r="G7" s="24">
        <f t="shared" si="2"/>
        <v>4395.183999999999</v>
      </c>
      <c r="H7" s="26">
        <f t="shared" si="3"/>
        <v>2</v>
      </c>
      <c r="I7" s="26">
        <f t="shared" si="3"/>
        <v>2</v>
      </c>
      <c r="J7" s="24">
        <f t="shared" si="4"/>
        <v>4395.183999999999</v>
      </c>
      <c r="K7" s="26">
        <f t="shared" si="5"/>
        <v>2</v>
      </c>
      <c r="L7" s="26">
        <f t="shared" si="5"/>
        <v>2</v>
      </c>
      <c r="M7" s="32">
        <f t="shared" si="6"/>
        <v>2</v>
      </c>
    </row>
    <row r="8" spans="1:13" ht="21" customHeight="1">
      <c r="A8" s="21">
        <v>44444</v>
      </c>
      <c r="B8" s="21" t="s">
        <v>58</v>
      </c>
      <c r="C8" s="22">
        <v>0.6204398148148148</v>
      </c>
      <c r="D8" s="23">
        <f t="shared" si="0"/>
        <v>0.044050925925925855</v>
      </c>
      <c r="E8" s="24">
        <f t="shared" si="1"/>
        <v>3806</v>
      </c>
      <c r="F8" s="25">
        <v>1.162</v>
      </c>
      <c r="G8" s="24">
        <f t="shared" si="2"/>
        <v>4422.572</v>
      </c>
      <c r="H8" s="26">
        <f t="shared" si="3"/>
        <v>3</v>
      </c>
      <c r="I8" s="26">
        <f t="shared" si="3"/>
        <v>3</v>
      </c>
      <c r="J8" s="24">
        <f t="shared" si="4"/>
        <v>4422.572</v>
      </c>
      <c r="K8" s="26">
        <f t="shared" si="5"/>
        <v>3</v>
      </c>
      <c r="L8" s="26">
        <f t="shared" si="5"/>
        <v>3</v>
      </c>
      <c r="M8" s="32">
        <f t="shared" si="6"/>
        <v>3</v>
      </c>
    </row>
    <row r="9" spans="1:13" ht="21" customHeight="1">
      <c r="A9" s="21">
        <v>532</v>
      </c>
      <c r="B9" s="21" t="s">
        <v>15</v>
      </c>
      <c r="C9" s="22">
        <v>0.6205671296296297</v>
      </c>
      <c r="D9" s="23">
        <f t="shared" si="0"/>
        <v>0.044178240740740726</v>
      </c>
      <c r="E9" s="24">
        <f t="shared" si="1"/>
        <v>3817</v>
      </c>
      <c r="F9" s="27">
        <v>1.161</v>
      </c>
      <c r="G9" s="24">
        <f t="shared" si="2"/>
        <v>4431.537</v>
      </c>
      <c r="H9" s="26">
        <f t="shared" si="3"/>
        <v>4</v>
      </c>
      <c r="I9" s="26">
        <f t="shared" si="3"/>
        <v>4</v>
      </c>
      <c r="J9" s="24">
        <f t="shared" si="4"/>
        <v>4431.537</v>
      </c>
      <c r="K9" s="26">
        <f t="shared" si="5"/>
        <v>4</v>
      </c>
      <c r="L9" s="26">
        <f t="shared" si="5"/>
        <v>4</v>
      </c>
      <c r="M9" s="32">
        <f t="shared" si="6"/>
        <v>4</v>
      </c>
    </row>
    <row r="10" spans="1:13" ht="21" customHeight="1">
      <c r="A10" s="21">
        <v>480</v>
      </c>
      <c r="B10" s="21" t="s">
        <v>22</v>
      </c>
      <c r="C10" s="22">
        <v>0.620625</v>
      </c>
      <c r="D10" s="23">
        <f t="shared" si="0"/>
        <v>0.04423611111111103</v>
      </c>
      <c r="E10" s="24">
        <f t="shared" si="1"/>
        <v>3822</v>
      </c>
      <c r="F10" s="27">
        <v>1.16</v>
      </c>
      <c r="G10" s="24">
        <f t="shared" si="2"/>
        <v>4433.5199999999995</v>
      </c>
      <c r="H10" s="26">
        <f t="shared" si="3"/>
        <v>5</v>
      </c>
      <c r="I10" s="26">
        <f t="shared" si="3"/>
        <v>5</v>
      </c>
      <c r="J10" s="24">
        <f t="shared" si="4"/>
        <v>4433.5199999999995</v>
      </c>
      <c r="K10" s="26">
        <f t="shared" si="5"/>
        <v>5</v>
      </c>
      <c r="L10" s="26">
        <f t="shared" si="5"/>
        <v>5</v>
      </c>
      <c r="M10" s="32">
        <f t="shared" si="6"/>
        <v>5</v>
      </c>
    </row>
    <row r="11" spans="1:13" ht="21" customHeight="1">
      <c r="A11" s="21">
        <v>1807</v>
      </c>
      <c r="B11" s="21" t="s">
        <v>19</v>
      </c>
      <c r="C11" s="22">
        <v>0.6221180555555555</v>
      </c>
      <c r="D11" s="23">
        <f t="shared" si="0"/>
        <v>0.0457291666666666</v>
      </c>
      <c r="E11" s="24">
        <f t="shared" si="1"/>
        <v>3951</v>
      </c>
      <c r="F11" s="27">
        <v>1.134</v>
      </c>
      <c r="G11" s="24">
        <f t="shared" si="2"/>
        <v>4480.433999999999</v>
      </c>
      <c r="H11" s="26">
        <f t="shared" si="3"/>
        <v>6</v>
      </c>
      <c r="I11" s="26">
        <f t="shared" si="3"/>
        <v>6</v>
      </c>
      <c r="J11" s="24">
        <f t="shared" si="4"/>
        <v>4480.433999999999</v>
      </c>
      <c r="K11" s="26">
        <f t="shared" si="5"/>
        <v>6</v>
      </c>
      <c r="L11" s="26">
        <f t="shared" si="5"/>
        <v>6</v>
      </c>
      <c r="M11" s="32">
        <f t="shared" si="6"/>
        <v>6</v>
      </c>
    </row>
    <row r="12" spans="1:13" ht="21" customHeight="1">
      <c r="A12" s="21">
        <v>1358</v>
      </c>
      <c r="B12" s="21" t="s">
        <v>23</v>
      </c>
      <c r="C12" s="22">
        <v>0.6242824074074075</v>
      </c>
      <c r="D12" s="23">
        <f t="shared" si="0"/>
        <v>0.04789351851851853</v>
      </c>
      <c r="E12" s="24">
        <f t="shared" si="1"/>
        <v>4138</v>
      </c>
      <c r="F12" s="27">
        <v>1.083</v>
      </c>
      <c r="G12" s="24">
        <f t="shared" si="2"/>
        <v>4481.454</v>
      </c>
      <c r="H12" s="26">
        <f t="shared" si="3"/>
        <v>7</v>
      </c>
      <c r="I12" s="26">
        <f t="shared" si="3"/>
        <v>7</v>
      </c>
      <c r="J12" s="24">
        <f t="shared" si="4"/>
        <v>4481.454</v>
      </c>
      <c r="K12" s="26">
        <f t="shared" si="5"/>
        <v>7</v>
      </c>
      <c r="L12" s="26">
        <f t="shared" si="5"/>
        <v>7</v>
      </c>
      <c r="M12" s="32">
        <f t="shared" si="6"/>
        <v>7</v>
      </c>
    </row>
    <row r="13" spans="1:13" ht="21" customHeight="1">
      <c r="A13" s="21">
        <v>844</v>
      </c>
      <c r="B13" s="21" t="s">
        <v>14</v>
      </c>
      <c r="C13" s="22">
        <v>0.6225810185185185</v>
      </c>
      <c r="D13" s="23">
        <f t="shared" si="0"/>
        <v>0.0461921296296296</v>
      </c>
      <c r="E13" s="24">
        <f t="shared" si="1"/>
        <v>3991</v>
      </c>
      <c r="F13" s="25">
        <v>1.155</v>
      </c>
      <c r="G13" s="24">
        <f t="shared" si="2"/>
        <v>4609.6050000000005</v>
      </c>
      <c r="H13" s="26">
        <f t="shared" si="3"/>
        <v>8</v>
      </c>
      <c r="I13" s="26">
        <f t="shared" si="3"/>
        <v>8</v>
      </c>
      <c r="J13" s="24">
        <f t="shared" si="4"/>
        <v>4609.6050000000005</v>
      </c>
      <c r="K13" s="26">
        <f t="shared" si="5"/>
        <v>8</v>
      </c>
      <c r="L13" s="26">
        <f t="shared" si="5"/>
        <v>8</v>
      </c>
      <c r="M13" s="32">
        <f t="shared" si="6"/>
        <v>8</v>
      </c>
    </row>
    <row r="14" spans="1:13" ht="21" customHeight="1">
      <c r="A14" s="21">
        <v>4446</v>
      </c>
      <c r="B14" s="21" t="s">
        <v>30</v>
      </c>
      <c r="C14" s="22">
        <v>0.6231365740740741</v>
      </c>
      <c r="D14" s="23">
        <f t="shared" si="0"/>
        <v>0.04674768518518513</v>
      </c>
      <c r="E14" s="24">
        <f t="shared" si="1"/>
        <v>4039</v>
      </c>
      <c r="F14" s="27">
        <v>1.148</v>
      </c>
      <c r="G14" s="24">
        <f t="shared" si="2"/>
        <v>4636.772</v>
      </c>
      <c r="H14" s="26">
        <f t="shared" si="3"/>
        <v>9</v>
      </c>
      <c r="I14" s="26">
        <f t="shared" si="3"/>
        <v>9</v>
      </c>
      <c r="J14" s="24">
        <f t="shared" si="4"/>
        <v>4636.772</v>
      </c>
      <c r="K14" s="26">
        <f t="shared" si="5"/>
        <v>9</v>
      </c>
      <c r="L14" s="26">
        <f t="shared" si="5"/>
        <v>9</v>
      </c>
      <c r="M14" s="32">
        <f t="shared" si="6"/>
        <v>9</v>
      </c>
    </row>
    <row r="15" spans="1:13" ht="21" customHeight="1">
      <c r="A15" s="21">
        <v>3030</v>
      </c>
      <c r="B15" s="21" t="s">
        <v>35</v>
      </c>
      <c r="C15" s="22">
        <v>0.6275810185185186</v>
      </c>
      <c r="D15" s="23">
        <f t="shared" si="0"/>
        <v>0.0511921296296296</v>
      </c>
      <c r="E15" s="24">
        <f t="shared" si="1"/>
        <v>4423</v>
      </c>
      <c r="F15" s="27">
        <v>1.074</v>
      </c>
      <c r="G15" s="24">
        <f t="shared" si="2"/>
        <v>4750.302000000001</v>
      </c>
      <c r="H15" s="26">
        <f t="shared" si="3"/>
        <v>10</v>
      </c>
      <c r="I15" s="26">
        <f t="shared" si="3"/>
        <v>10</v>
      </c>
      <c r="J15" s="24">
        <f t="shared" si="4"/>
        <v>4750.302000000001</v>
      </c>
      <c r="K15" s="26">
        <f t="shared" si="5"/>
        <v>10</v>
      </c>
      <c r="L15" s="26">
        <f t="shared" si="5"/>
        <v>10</v>
      </c>
      <c r="M15" s="32">
        <f t="shared" si="6"/>
        <v>10</v>
      </c>
    </row>
    <row r="16" spans="1:13" ht="21" customHeight="1">
      <c r="A16" s="21">
        <v>1901</v>
      </c>
      <c r="B16" s="21" t="s">
        <v>31</v>
      </c>
      <c r="C16" s="22">
        <v>0.6264583333333333</v>
      </c>
      <c r="D16" s="23">
        <f t="shared" si="0"/>
        <v>0.05006944444444439</v>
      </c>
      <c r="E16" s="24">
        <f t="shared" si="1"/>
        <v>4326</v>
      </c>
      <c r="F16" s="25">
        <v>1.167</v>
      </c>
      <c r="G16" s="24">
        <f t="shared" si="2"/>
        <v>5048.442</v>
      </c>
      <c r="H16" s="26">
        <f t="shared" si="3"/>
        <v>11</v>
      </c>
      <c r="I16" s="26">
        <f t="shared" si="3"/>
        <v>11</v>
      </c>
      <c r="J16" s="24">
        <f t="shared" si="4"/>
        <v>5048.442</v>
      </c>
      <c r="K16" s="26">
        <f t="shared" si="5"/>
        <v>11</v>
      </c>
      <c r="L16" s="26">
        <f t="shared" si="5"/>
        <v>11</v>
      </c>
      <c r="M16" s="32">
        <f t="shared" si="6"/>
        <v>11</v>
      </c>
    </row>
    <row r="17" spans="1:13" ht="21" customHeight="1">
      <c r="A17" s="21">
        <v>2072</v>
      </c>
      <c r="B17" s="21" t="s">
        <v>59</v>
      </c>
      <c r="C17" s="22">
        <v>0.6293634259259259</v>
      </c>
      <c r="D17" s="23">
        <f t="shared" si="0"/>
        <v>0.05297453703703692</v>
      </c>
      <c r="E17" s="24">
        <f t="shared" si="1"/>
        <v>4577</v>
      </c>
      <c r="F17" s="27">
        <v>1.167</v>
      </c>
      <c r="G17" s="24">
        <f t="shared" si="2"/>
        <v>5341.359</v>
      </c>
      <c r="H17" s="26">
        <f t="shared" si="3"/>
        <v>12</v>
      </c>
      <c r="I17" s="26">
        <f t="shared" si="3"/>
        <v>12</v>
      </c>
      <c r="J17" s="24">
        <f t="shared" si="4"/>
        <v>5341.359</v>
      </c>
      <c r="K17" s="26">
        <f t="shared" si="5"/>
        <v>12</v>
      </c>
      <c r="L17" s="26">
        <f t="shared" si="5"/>
        <v>12</v>
      </c>
      <c r="M17" s="32">
        <f t="shared" si="6"/>
        <v>12</v>
      </c>
    </row>
    <row r="18" spans="1:13" ht="21" customHeight="1">
      <c r="A18" s="21">
        <v>7400</v>
      </c>
      <c r="B18" s="21" t="s">
        <v>32</v>
      </c>
      <c r="C18" s="22" t="s">
        <v>18</v>
      </c>
      <c r="D18" s="23"/>
      <c r="E18" s="24"/>
      <c r="F18" s="25">
        <v>1.165</v>
      </c>
      <c r="G18" s="24" t="s">
        <v>18</v>
      </c>
      <c r="H18" s="26"/>
      <c r="I18" s="26">
        <v>16</v>
      </c>
      <c r="J18" s="24" t="s">
        <v>18</v>
      </c>
      <c r="K18" s="26"/>
      <c r="L18" s="26">
        <v>16</v>
      </c>
      <c r="M18" s="32">
        <f t="shared" si="6"/>
        <v>16</v>
      </c>
    </row>
    <row r="19" spans="1:13" ht="21" customHeight="1">
      <c r="A19" s="21">
        <v>907</v>
      </c>
      <c r="B19" s="21" t="s">
        <v>20</v>
      </c>
      <c r="C19" s="22" t="s">
        <v>18</v>
      </c>
      <c r="D19" s="23"/>
      <c r="E19" s="24"/>
      <c r="F19" s="27">
        <v>1.082</v>
      </c>
      <c r="G19" s="24" t="s">
        <v>18</v>
      </c>
      <c r="H19" s="26"/>
      <c r="I19" s="26">
        <v>16</v>
      </c>
      <c r="J19" s="24" t="s">
        <v>18</v>
      </c>
      <c r="K19" s="26"/>
      <c r="L19" s="26">
        <v>16</v>
      </c>
      <c r="M19" s="32">
        <f t="shared" si="6"/>
        <v>16</v>
      </c>
    </row>
    <row r="20" spans="1:13" ht="21" customHeight="1">
      <c r="A20" s="21">
        <v>3131</v>
      </c>
      <c r="B20" s="21" t="s">
        <v>67</v>
      </c>
      <c r="C20" s="22" t="s">
        <v>56</v>
      </c>
      <c r="D20" s="23"/>
      <c r="E20" s="24"/>
      <c r="F20" s="27">
        <v>1.081</v>
      </c>
      <c r="G20" s="24" t="s">
        <v>56</v>
      </c>
      <c r="H20" s="26"/>
      <c r="I20" s="26">
        <v>16</v>
      </c>
      <c r="J20" s="24" t="s">
        <v>56</v>
      </c>
      <c r="K20" s="26"/>
      <c r="L20" s="26">
        <v>16</v>
      </c>
      <c r="M20" s="32">
        <f t="shared" si="6"/>
        <v>16</v>
      </c>
    </row>
    <row r="21" spans="1:13" ht="21" customHeight="1">
      <c r="A21" s="33">
        <v>77777</v>
      </c>
      <c r="B21" s="33" t="s">
        <v>33</v>
      </c>
      <c r="C21" s="34" t="s">
        <v>54</v>
      </c>
      <c r="D21" s="35"/>
      <c r="E21" s="36"/>
      <c r="F21" s="25">
        <v>1.162</v>
      </c>
      <c r="G21" s="36" t="s">
        <v>54</v>
      </c>
      <c r="H21" s="37"/>
      <c r="I21" s="37">
        <v>17</v>
      </c>
      <c r="J21" s="36" t="s">
        <v>54</v>
      </c>
      <c r="K21" s="37"/>
      <c r="L21" s="37">
        <v>17</v>
      </c>
      <c r="M21" s="38">
        <f t="shared" si="6"/>
        <v>17</v>
      </c>
    </row>
    <row r="22" spans="1:13" ht="15" customHeight="1">
      <c r="A22" s="39"/>
      <c r="B22" s="39"/>
      <c r="C22" s="40"/>
      <c r="D22" s="41"/>
      <c r="E22" s="42"/>
      <c r="F22" s="43"/>
      <c r="G22" s="42"/>
      <c r="H22" s="44"/>
      <c r="I22" s="44"/>
      <c r="J22" s="42"/>
      <c r="K22" s="44"/>
      <c r="L22" s="44"/>
      <c r="M22" s="45"/>
    </row>
    <row r="23" spans="1:13" ht="18" customHeight="1">
      <c r="A23" s="7" t="s">
        <v>36</v>
      </c>
      <c r="B23" s="8"/>
      <c r="C23" s="8"/>
      <c r="D23" s="9"/>
      <c r="E23" s="9" t="s">
        <v>0</v>
      </c>
      <c r="F23" s="10">
        <v>0.576388888888889</v>
      </c>
      <c r="G23" s="11"/>
      <c r="H23" s="12"/>
      <c r="I23" s="8"/>
      <c r="J23" s="12"/>
      <c r="K23" s="12"/>
      <c r="L23" s="8"/>
      <c r="M23" s="13"/>
    </row>
    <row r="24" spans="1:13" ht="11.25" customHeight="1">
      <c r="A24" s="14" t="s">
        <v>1</v>
      </c>
      <c r="B24" s="46" t="s">
        <v>2</v>
      </c>
      <c r="C24" s="14" t="s">
        <v>3</v>
      </c>
      <c r="D24" s="15" t="s">
        <v>4</v>
      </c>
      <c r="E24" s="16" t="s">
        <v>4</v>
      </c>
      <c r="F24" s="47" t="s">
        <v>5</v>
      </c>
      <c r="G24" s="46" t="s">
        <v>6</v>
      </c>
      <c r="H24" s="46"/>
      <c r="I24" s="46"/>
      <c r="J24" s="46" t="s">
        <v>7</v>
      </c>
      <c r="K24" s="46"/>
      <c r="L24" s="46"/>
      <c r="M24" s="30" t="s">
        <v>65</v>
      </c>
    </row>
    <row r="25" spans="1:13" ht="11.25" customHeight="1">
      <c r="A25" s="17" t="s">
        <v>8</v>
      </c>
      <c r="B25" s="46"/>
      <c r="C25" s="17" t="s">
        <v>9</v>
      </c>
      <c r="D25" s="17" t="s">
        <v>10</v>
      </c>
      <c r="E25" s="18" t="s">
        <v>10</v>
      </c>
      <c r="F25" s="47"/>
      <c r="G25" s="19" t="s">
        <v>11</v>
      </c>
      <c r="H25" s="19" t="s">
        <v>12</v>
      </c>
      <c r="I25" s="20" t="s">
        <v>13</v>
      </c>
      <c r="J25" s="19" t="s">
        <v>11</v>
      </c>
      <c r="K25" s="19" t="s">
        <v>12</v>
      </c>
      <c r="L25" s="20" t="s">
        <v>13</v>
      </c>
      <c r="M25" s="31" t="s">
        <v>66</v>
      </c>
    </row>
    <row r="26" spans="1:13" ht="21" customHeight="1">
      <c r="A26" s="21">
        <v>2028</v>
      </c>
      <c r="B26" s="21" t="s">
        <v>24</v>
      </c>
      <c r="C26" s="22">
        <v>0.625787037037037</v>
      </c>
      <c r="D26" s="23">
        <f>IF(C26&gt;F$23,C26-F$23,C26+24-F$23)</f>
        <v>0.049398148148148024</v>
      </c>
      <c r="E26" s="24">
        <f>HOUR(D26)*60*60+MINUTE(D26)*60+SECOND(D26)</f>
        <v>4268</v>
      </c>
      <c r="F26" s="25">
        <v>1.06</v>
      </c>
      <c r="G26" s="24">
        <f>E26*F26</f>
        <v>4524.08</v>
      </c>
      <c r="H26" s="26">
        <f>RANK(G26,G$26:G$36,1)</f>
        <v>1</v>
      </c>
      <c r="I26" s="26">
        <f>RANK(H26,H$26:H$36,1)</f>
        <v>1</v>
      </c>
      <c r="J26" s="24">
        <f>E26*F26</f>
        <v>4524.08</v>
      </c>
      <c r="K26" s="26">
        <f>RANK(J26,J$26:J$36,1)</f>
        <v>1</v>
      </c>
      <c r="L26" s="26">
        <f>RANK(K26,K$26:K$36,1)</f>
        <v>1</v>
      </c>
      <c r="M26" s="32">
        <f>L26*1</f>
        <v>1</v>
      </c>
    </row>
    <row r="27" spans="1:13" ht="21" customHeight="1">
      <c r="A27" s="21">
        <v>105</v>
      </c>
      <c r="B27" s="21" t="s">
        <v>60</v>
      </c>
      <c r="C27" s="22">
        <v>0.6271759259259259</v>
      </c>
      <c r="D27" s="23">
        <f aca="true" t="shared" si="7" ref="D27:D32">IF(C27&gt;F$23,C27-F$23,C27+24-F$23)</f>
        <v>0.05078703703703691</v>
      </c>
      <c r="E27" s="24">
        <f aca="true" t="shared" si="8" ref="E27:E32">HOUR(D27)*60*60+MINUTE(D27)*60+SECOND(D27)</f>
        <v>4388</v>
      </c>
      <c r="F27" s="25">
        <v>1.038</v>
      </c>
      <c r="G27" s="24">
        <f aca="true" t="shared" si="9" ref="G27:G32">E27*F27</f>
        <v>4554.744000000001</v>
      </c>
      <c r="H27" s="26">
        <f aca="true" t="shared" si="10" ref="H27:H32">RANK(G27,G$26:G$36,1)</f>
        <v>2</v>
      </c>
      <c r="I27" s="26">
        <f aca="true" t="shared" si="11" ref="I27:I32">RANK(H27,H$26:H$36,1)</f>
        <v>2</v>
      </c>
      <c r="J27" s="24">
        <f aca="true" t="shared" si="12" ref="J27:J32">E27*F27</f>
        <v>4554.744000000001</v>
      </c>
      <c r="K27" s="26">
        <f aca="true" t="shared" si="13" ref="K27:K32">RANK(J27,J$26:J$36,1)</f>
        <v>2</v>
      </c>
      <c r="L27" s="26">
        <f aca="true" t="shared" si="14" ref="L27:L32">RANK(K27,K$26:K$36,1)</f>
        <v>2</v>
      </c>
      <c r="M27" s="32">
        <f>L27*1</f>
        <v>2</v>
      </c>
    </row>
    <row r="28" spans="1:13" ht="21" customHeight="1">
      <c r="A28" s="21">
        <v>1014</v>
      </c>
      <c r="B28" s="21" t="s">
        <v>27</v>
      </c>
      <c r="C28" s="22">
        <v>0.6281018518518519</v>
      </c>
      <c r="D28" s="23">
        <f t="shared" si="7"/>
        <v>0.051712962962962905</v>
      </c>
      <c r="E28" s="24">
        <f t="shared" si="8"/>
        <v>4468</v>
      </c>
      <c r="F28" s="25">
        <v>1.039</v>
      </c>
      <c r="G28" s="24">
        <f t="shared" si="9"/>
        <v>4642.2519999999995</v>
      </c>
      <c r="H28" s="26">
        <f t="shared" si="10"/>
        <v>3</v>
      </c>
      <c r="I28" s="26">
        <f t="shared" si="11"/>
        <v>3</v>
      </c>
      <c r="J28" s="24">
        <f t="shared" si="12"/>
        <v>4642.2519999999995</v>
      </c>
      <c r="K28" s="26">
        <f t="shared" si="13"/>
        <v>3</v>
      </c>
      <c r="L28" s="26">
        <f t="shared" si="14"/>
        <v>3</v>
      </c>
      <c r="M28" s="32">
        <f>L28*1</f>
        <v>3</v>
      </c>
    </row>
    <row r="29" spans="1:13" ht="21" customHeight="1">
      <c r="A29" s="21">
        <v>2071</v>
      </c>
      <c r="B29" s="21" t="s">
        <v>53</v>
      </c>
      <c r="C29" s="22">
        <v>0.6292592592592593</v>
      </c>
      <c r="D29" s="23">
        <f t="shared" si="7"/>
        <v>0.052870370370370345</v>
      </c>
      <c r="E29" s="24">
        <f t="shared" si="8"/>
        <v>4568</v>
      </c>
      <c r="F29" s="25">
        <v>1.022</v>
      </c>
      <c r="G29" s="24">
        <f t="shared" si="9"/>
        <v>4668.496</v>
      </c>
      <c r="H29" s="26">
        <f t="shared" si="10"/>
        <v>4</v>
      </c>
      <c r="I29" s="26">
        <f t="shared" si="11"/>
        <v>4</v>
      </c>
      <c r="J29" s="24">
        <f t="shared" si="12"/>
        <v>4668.496</v>
      </c>
      <c r="K29" s="26">
        <f t="shared" si="13"/>
        <v>4</v>
      </c>
      <c r="L29" s="26">
        <f t="shared" si="14"/>
        <v>4</v>
      </c>
      <c r="M29" s="32">
        <f>L29*1</f>
        <v>4</v>
      </c>
    </row>
    <row r="30" spans="1:13" ht="21" customHeight="1">
      <c r="A30" s="21">
        <v>508</v>
      </c>
      <c r="B30" s="21" t="s">
        <v>40</v>
      </c>
      <c r="C30" s="22">
        <v>0.6294328703703703</v>
      </c>
      <c r="D30" s="23">
        <f t="shared" si="7"/>
        <v>0.05304398148148137</v>
      </c>
      <c r="E30" s="24">
        <f t="shared" si="8"/>
        <v>4583</v>
      </c>
      <c r="F30" s="25">
        <v>1.04</v>
      </c>
      <c r="G30" s="24">
        <f t="shared" si="9"/>
        <v>4766.32</v>
      </c>
      <c r="H30" s="26">
        <f t="shared" si="10"/>
        <v>5</v>
      </c>
      <c r="I30" s="26">
        <f t="shared" si="11"/>
        <v>5</v>
      </c>
      <c r="J30" s="24">
        <f t="shared" si="12"/>
        <v>4766.32</v>
      </c>
      <c r="K30" s="26">
        <f t="shared" si="13"/>
        <v>5</v>
      </c>
      <c r="L30" s="26">
        <f t="shared" si="14"/>
        <v>5</v>
      </c>
      <c r="M30" s="32">
        <f>L30*1</f>
        <v>5</v>
      </c>
    </row>
    <row r="31" spans="1:13" ht="21" customHeight="1">
      <c r="A31" s="21">
        <v>2020</v>
      </c>
      <c r="B31" s="21" t="s">
        <v>41</v>
      </c>
      <c r="C31" s="22">
        <v>0.6294212962962963</v>
      </c>
      <c r="D31" s="23">
        <f t="shared" si="7"/>
        <v>0.053032407407407334</v>
      </c>
      <c r="E31" s="24">
        <f t="shared" si="8"/>
        <v>4582</v>
      </c>
      <c r="F31" s="25">
        <v>1.042</v>
      </c>
      <c r="G31" s="24">
        <f t="shared" si="9"/>
        <v>4774.444</v>
      </c>
      <c r="H31" s="26">
        <f t="shared" si="10"/>
        <v>6</v>
      </c>
      <c r="I31" s="26">
        <f t="shared" si="11"/>
        <v>6</v>
      </c>
      <c r="J31" s="24">
        <f t="shared" si="12"/>
        <v>4774.444</v>
      </c>
      <c r="K31" s="26">
        <f t="shared" si="13"/>
        <v>6</v>
      </c>
      <c r="L31" s="26">
        <f t="shared" si="14"/>
        <v>6</v>
      </c>
      <c r="M31" s="32">
        <f>L31*1</f>
        <v>6</v>
      </c>
    </row>
    <row r="32" spans="1:13" ht="21" customHeight="1">
      <c r="A32" s="21">
        <v>818</v>
      </c>
      <c r="B32" s="21" t="s">
        <v>16</v>
      </c>
      <c r="C32" s="22">
        <v>0.6317013888888888</v>
      </c>
      <c r="D32" s="23">
        <f t="shared" si="7"/>
        <v>0.055312499999999876</v>
      </c>
      <c r="E32" s="24">
        <f t="shared" si="8"/>
        <v>4779</v>
      </c>
      <c r="F32" s="25">
        <v>1.029</v>
      </c>
      <c r="G32" s="24">
        <f t="shared" si="9"/>
        <v>4917.590999999999</v>
      </c>
      <c r="H32" s="26">
        <f t="shared" si="10"/>
        <v>7</v>
      </c>
      <c r="I32" s="26">
        <f t="shared" si="11"/>
        <v>7</v>
      </c>
      <c r="J32" s="24">
        <f t="shared" si="12"/>
        <v>4917.590999999999</v>
      </c>
      <c r="K32" s="26">
        <f t="shared" si="13"/>
        <v>7</v>
      </c>
      <c r="L32" s="26">
        <f t="shared" si="14"/>
        <v>7</v>
      </c>
      <c r="M32" s="32">
        <f>L32*1</f>
        <v>7</v>
      </c>
    </row>
    <row r="33" spans="1:13" ht="21" customHeight="1">
      <c r="A33" s="21">
        <v>5050</v>
      </c>
      <c r="B33" s="21" t="s">
        <v>39</v>
      </c>
      <c r="C33" s="22" t="s">
        <v>18</v>
      </c>
      <c r="D33" s="23"/>
      <c r="E33" s="24"/>
      <c r="F33" s="25">
        <v>1.044</v>
      </c>
      <c r="G33" s="24" t="s">
        <v>18</v>
      </c>
      <c r="H33" s="26"/>
      <c r="I33" s="26">
        <v>9</v>
      </c>
      <c r="J33" s="24" t="s">
        <v>18</v>
      </c>
      <c r="K33" s="26"/>
      <c r="L33" s="26">
        <v>9</v>
      </c>
      <c r="M33" s="32">
        <f>L33*1</f>
        <v>9</v>
      </c>
    </row>
    <row r="34" spans="1:13" ht="21" customHeight="1">
      <c r="A34" s="21">
        <v>1582</v>
      </c>
      <c r="B34" s="21" t="s">
        <v>17</v>
      </c>
      <c r="C34" s="22" t="s">
        <v>54</v>
      </c>
      <c r="D34" s="23"/>
      <c r="E34" s="24"/>
      <c r="F34" s="25">
        <v>1.038</v>
      </c>
      <c r="G34" s="24" t="s">
        <v>54</v>
      </c>
      <c r="H34" s="26"/>
      <c r="I34" s="26">
        <v>11</v>
      </c>
      <c r="J34" s="24" t="s">
        <v>54</v>
      </c>
      <c r="K34" s="26"/>
      <c r="L34" s="26">
        <v>11</v>
      </c>
      <c r="M34" s="32">
        <f>L34*1</f>
        <v>11</v>
      </c>
    </row>
    <row r="35" spans="1:13" ht="21" customHeight="1">
      <c r="A35" s="33">
        <v>1997</v>
      </c>
      <c r="B35" s="33" t="s">
        <v>42</v>
      </c>
      <c r="C35" s="34" t="s">
        <v>54</v>
      </c>
      <c r="D35" s="35"/>
      <c r="E35" s="36"/>
      <c r="F35" s="25">
        <v>1.031</v>
      </c>
      <c r="G35" s="36" t="s">
        <v>54</v>
      </c>
      <c r="H35" s="37"/>
      <c r="I35" s="37">
        <v>11</v>
      </c>
      <c r="J35" s="36" t="s">
        <v>54</v>
      </c>
      <c r="K35" s="37"/>
      <c r="L35" s="37">
        <v>11</v>
      </c>
      <c r="M35" s="38">
        <f>L35*1</f>
        <v>11</v>
      </c>
    </row>
    <row r="36" spans="1:13" ht="15" customHeight="1">
      <c r="A36" s="39"/>
      <c r="B36" s="39"/>
      <c r="C36" s="40"/>
      <c r="D36" s="41"/>
      <c r="E36" s="42"/>
      <c r="F36" s="43"/>
      <c r="G36" s="42"/>
      <c r="H36" s="44"/>
      <c r="I36" s="44"/>
      <c r="J36" s="42"/>
      <c r="K36" s="44"/>
      <c r="L36" s="44"/>
      <c r="M36" s="45"/>
    </row>
    <row r="37" spans="1:13" ht="18" customHeight="1">
      <c r="A37" s="7" t="s">
        <v>37</v>
      </c>
      <c r="B37" s="8"/>
      <c r="C37" s="8"/>
      <c r="E37" s="9" t="s">
        <v>0</v>
      </c>
      <c r="F37" s="10">
        <v>0.5833333333333334</v>
      </c>
      <c r="G37" s="11"/>
      <c r="H37" s="12"/>
      <c r="I37" s="8"/>
      <c r="J37" s="12"/>
      <c r="K37" s="12"/>
      <c r="L37" s="8"/>
      <c r="M37" s="13"/>
    </row>
    <row r="38" spans="1:13" ht="11.25" customHeight="1">
      <c r="A38" s="14" t="s">
        <v>1</v>
      </c>
      <c r="B38" s="46" t="s">
        <v>2</v>
      </c>
      <c r="C38" s="14" t="s">
        <v>3</v>
      </c>
      <c r="D38" s="15" t="s">
        <v>4</v>
      </c>
      <c r="E38" s="16" t="s">
        <v>4</v>
      </c>
      <c r="F38" s="47" t="s">
        <v>5</v>
      </c>
      <c r="G38" s="46" t="s">
        <v>6</v>
      </c>
      <c r="H38" s="46"/>
      <c r="I38" s="46"/>
      <c r="J38" s="46" t="s">
        <v>7</v>
      </c>
      <c r="K38" s="46"/>
      <c r="L38" s="46"/>
      <c r="M38" s="30" t="s">
        <v>65</v>
      </c>
    </row>
    <row r="39" spans="1:13" ht="11.25" customHeight="1">
      <c r="A39" s="17" t="s">
        <v>8</v>
      </c>
      <c r="B39" s="46"/>
      <c r="C39" s="17" t="s">
        <v>9</v>
      </c>
      <c r="D39" s="17" t="s">
        <v>10</v>
      </c>
      <c r="E39" s="18" t="s">
        <v>10</v>
      </c>
      <c r="F39" s="47"/>
      <c r="G39" s="19" t="s">
        <v>11</v>
      </c>
      <c r="H39" s="19" t="s">
        <v>12</v>
      </c>
      <c r="I39" s="20" t="s">
        <v>13</v>
      </c>
      <c r="J39" s="19" t="s">
        <v>11</v>
      </c>
      <c r="K39" s="19" t="s">
        <v>12</v>
      </c>
      <c r="L39" s="20" t="s">
        <v>13</v>
      </c>
      <c r="M39" s="31" t="s">
        <v>66</v>
      </c>
    </row>
    <row r="40" spans="1:13" ht="21" customHeight="1">
      <c r="A40" s="21">
        <v>1987</v>
      </c>
      <c r="B40" s="21" t="s">
        <v>25</v>
      </c>
      <c r="C40" s="22">
        <v>0.6343171296296296</v>
      </c>
      <c r="D40" s="23">
        <f aca="true" t="shared" si="15" ref="D40:D46">IF(C40&gt;F$37,C40-F$37,C40+24-F$37)</f>
        <v>0.050983796296296235</v>
      </c>
      <c r="E40" s="24">
        <f aca="true" t="shared" si="16" ref="E40:E46">HOUR(D40)*60*60+MINUTE(D40)*60+SECOND(D40)</f>
        <v>4405</v>
      </c>
      <c r="F40" s="25">
        <v>1.001</v>
      </c>
      <c r="G40" s="24">
        <f aca="true" t="shared" si="17" ref="G40:G46">E40*F40</f>
        <v>4409.405</v>
      </c>
      <c r="H40" s="26">
        <f aca="true" t="shared" si="18" ref="H40:I46">RANK(G40,G$40:G$49,1)</f>
        <v>1</v>
      </c>
      <c r="I40" s="26">
        <f t="shared" si="18"/>
        <v>1</v>
      </c>
      <c r="J40" s="24">
        <f aca="true" t="shared" si="19" ref="J40:J46">E40*F40</f>
        <v>4409.405</v>
      </c>
      <c r="K40" s="26">
        <f aca="true" t="shared" si="20" ref="K40:L46">RANK(J40,J$40:J$49,1)</f>
        <v>1</v>
      </c>
      <c r="L40" s="26">
        <f t="shared" si="20"/>
        <v>1</v>
      </c>
      <c r="M40" s="32">
        <f aca="true" t="shared" si="21" ref="M40:M48">L40*1</f>
        <v>1</v>
      </c>
    </row>
    <row r="41" spans="1:13" ht="21" customHeight="1">
      <c r="A41" s="21">
        <v>582</v>
      </c>
      <c r="B41" s="21" t="s">
        <v>47</v>
      </c>
      <c r="C41" s="22">
        <v>0.6358912037037037</v>
      </c>
      <c r="D41" s="23">
        <f t="shared" si="15"/>
        <v>0.052557870370370297</v>
      </c>
      <c r="E41" s="24">
        <f t="shared" si="16"/>
        <v>4541</v>
      </c>
      <c r="F41" s="25">
        <v>0.986</v>
      </c>
      <c r="G41" s="24">
        <f t="shared" si="17"/>
        <v>4477.426</v>
      </c>
      <c r="H41" s="26">
        <f t="shared" si="18"/>
        <v>2</v>
      </c>
      <c r="I41" s="26">
        <f t="shared" si="18"/>
        <v>2</v>
      </c>
      <c r="J41" s="24">
        <f t="shared" si="19"/>
        <v>4477.426</v>
      </c>
      <c r="K41" s="26">
        <f t="shared" si="20"/>
        <v>2</v>
      </c>
      <c r="L41" s="26">
        <f t="shared" si="20"/>
        <v>2</v>
      </c>
      <c r="M41" s="32">
        <f t="shared" si="21"/>
        <v>2</v>
      </c>
    </row>
    <row r="42" spans="1:13" ht="21" customHeight="1">
      <c r="A42" s="21">
        <v>275</v>
      </c>
      <c r="B42" s="21" t="s">
        <v>26</v>
      </c>
      <c r="C42" s="22">
        <v>0.6369907407407408</v>
      </c>
      <c r="D42" s="23">
        <f t="shared" si="15"/>
        <v>0.05365740740740743</v>
      </c>
      <c r="E42" s="24">
        <f t="shared" si="16"/>
        <v>4636</v>
      </c>
      <c r="F42" s="25">
        <v>0.988</v>
      </c>
      <c r="G42" s="24">
        <f t="shared" si="17"/>
        <v>4580.368</v>
      </c>
      <c r="H42" s="26">
        <f t="shared" si="18"/>
        <v>3</v>
      </c>
      <c r="I42" s="26">
        <f t="shared" si="18"/>
        <v>3</v>
      </c>
      <c r="J42" s="24">
        <f t="shared" si="19"/>
        <v>4580.368</v>
      </c>
      <c r="K42" s="26">
        <f t="shared" si="20"/>
        <v>3</v>
      </c>
      <c r="L42" s="26">
        <f t="shared" si="20"/>
        <v>3</v>
      </c>
      <c r="M42" s="32">
        <f t="shared" si="21"/>
        <v>3</v>
      </c>
    </row>
    <row r="43" spans="1:13" ht="21" customHeight="1">
      <c r="A43" s="21">
        <v>3470</v>
      </c>
      <c r="B43" s="21" t="s">
        <v>44</v>
      </c>
      <c r="C43" s="22">
        <v>0.6376967592592593</v>
      </c>
      <c r="D43" s="23">
        <f t="shared" si="15"/>
        <v>0.05436342592592591</v>
      </c>
      <c r="E43" s="24">
        <f t="shared" si="16"/>
        <v>4697</v>
      </c>
      <c r="F43" s="25">
        <v>0.999</v>
      </c>
      <c r="G43" s="24">
        <f t="shared" si="17"/>
        <v>4692.303</v>
      </c>
      <c r="H43" s="26">
        <f t="shared" si="18"/>
        <v>4</v>
      </c>
      <c r="I43" s="26">
        <f t="shared" si="18"/>
        <v>4</v>
      </c>
      <c r="J43" s="24">
        <f t="shared" si="19"/>
        <v>4692.303</v>
      </c>
      <c r="K43" s="26">
        <f t="shared" si="20"/>
        <v>4</v>
      </c>
      <c r="L43" s="26">
        <f t="shared" si="20"/>
        <v>4</v>
      </c>
      <c r="M43" s="32">
        <f t="shared" si="21"/>
        <v>4</v>
      </c>
    </row>
    <row r="44" spans="1:13" ht="21" customHeight="1">
      <c r="A44" s="21">
        <v>1344</v>
      </c>
      <c r="B44" s="21" t="s">
        <v>43</v>
      </c>
      <c r="C44" s="22">
        <v>0.6377662037037037</v>
      </c>
      <c r="D44" s="23">
        <f t="shared" si="15"/>
        <v>0.05443287037037037</v>
      </c>
      <c r="E44" s="24">
        <f t="shared" si="16"/>
        <v>4703</v>
      </c>
      <c r="F44" s="25">
        <v>1</v>
      </c>
      <c r="G44" s="24">
        <f t="shared" si="17"/>
        <v>4703</v>
      </c>
      <c r="H44" s="26">
        <f t="shared" si="18"/>
        <v>5</v>
      </c>
      <c r="I44" s="26">
        <f t="shared" si="18"/>
        <v>5</v>
      </c>
      <c r="J44" s="24">
        <f t="shared" si="19"/>
        <v>4703</v>
      </c>
      <c r="K44" s="26">
        <f t="shared" si="20"/>
        <v>5</v>
      </c>
      <c r="L44" s="26">
        <f t="shared" si="20"/>
        <v>5</v>
      </c>
      <c r="M44" s="32">
        <f t="shared" si="21"/>
        <v>5</v>
      </c>
    </row>
    <row r="45" spans="1:13" ht="21" customHeight="1">
      <c r="A45" s="21">
        <v>9939</v>
      </c>
      <c r="B45" s="21" t="s">
        <v>61</v>
      </c>
      <c r="C45" s="22">
        <v>0.6377546296296296</v>
      </c>
      <c r="D45" s="23">
        <f t="shared" si="15"/>
        <v>0.05442129629629622</v>
      </c>
      <c r="E45" s="24">
        <f t="shared" si="16"/>
        <v>4702</v>
      </c>
      <c r="F45" s="25">
        <v>1.001</v>
      </c>
      <c r="G45" s="24">
        <f t="shared" si="17"/>
        <v>4706.701999999999</v>
      </c>
      <c r="H45" s="26">
        <f t="shared" si="18"/>
        <v>6</v>
      </c>
      <c r="I45" s="26">
        <f t="shared" si="18"/>
        <v>6</v>
      </c>
      <c r="J45" s="24">
        <f t="shared" si="19"/>
        <v>4706.701999999999</v>
      </c>
      <c r="K45" s="26">
        <f t="shared" si="20"/>
        <v>6</v>
      </c>
      <c r="L45" s="26">
        <f t="shared" si="20"/>
        <v>6</v>
      </c>
      <c r="M45" s="32">
        <f t="shared" si="21"/>
        <v>6</v>
      </c>
    </row>
    <row r="46" spans="1:13" ht="21" customHeight="1">
      <c r="A46" s="21">
        <v>2901</v>
      </c>
      <c r="B46" s="21" t="s">
        <v>21</v>
      </c>
      <c r="C46" s="22">
        <v>0.6400578703703704</v>
      </c>
      <c r="D46" s="23">
        <f t="shared" si="15"/>
        <v>0.05672453703703706</v>
      </c>
      <c r="E46" s="24">
        <f t="shared" si="16"/>
        <v>4901</v>
      </c>
      <c r="F46" s="25">
        <v>0.988</v>
      </c>
      <c r="G46" s="24">
        <f t="shared" si="17"/>
        <v>4842.188</v>
      </c>
      <c r="H46" s="26">
        <f t="shared" si="18"/>
        <v>7</v>
      </c>
      <c r="I46" s="26">
        <f t="shared" si="18"/>
        <v>7</v>
      </c>
      <c r="J46" s="24">
        <f t="shared" si="19"/>
        <v>4842.188</v>
      </c>
      <c r="K46" s="26">
        <f t="shared" si="20"/>
        <v>7</v>
      </c>
      <c r="L46" s="26">
        <f t="shared" si="20"/>
        <v>7</v>
      </c>
      <c r="M46" s="32">
        <f t="shared" si="21"/>
        <v>7</v>
      </c>
    </row>
    <row r="47" spans="1:13" ht="21" customHeight="1">
      <c r="A47" s="21">
        <v>372</v>
      </c>
      <c r="B47" s="21" t="s">
        <v>45</v>
      </c>
      <c r="C47" s="22" t="s">
        <v>18</v>
      </c>
      <c r="D47" s="23"/>
      <c r="E47" s="24"/>
      <c r="F47" s="25">
        <v>0.994</v>
      </c>
      <c r="G47" s="24" t="s">
        <v>18</v>
      </c>
      <c r="H47" s="26"/>
      <c r="I47" s="26">
        <v>10</v>
      </c>
      <c r="J47" s="24" t="s">
        <v>18</v>
      </c>
      <c r="K47" s="26"/>
      <c r="L47" s="26">
        <v>10</v>
      </c>
      <c r="M47" s="32">
        <f t="shared" si="21"/>
        <v>10</v>
      </c>
    </row>
    <row r="48" spans="1:13" ht="21" customHeight="1">
      <c r="A48" s="33">
        <v>2030</v>
      </c>
      <c r="B48" s="33" t="s">
        <v>46</v>
      </c>
      <c r="C48" s="34" t="s">
        <v>18</v>
      </c>
      <c r="D48" s="35"/>
      <c r="E48" s="36"/>
      <c r="F48" s="25">
        <v>0.989</v>
      </c>
      <c r="G48" s="36" t="s">
        <v>18</v>
      </c>
      <c r="H48" s="37"/>
      <c r="I48" s="37">
        <v>10</v>
      </c>
      <c r="J48" s="36" t="s">
        <v>18</v>
      </c>
      <c r="K48" s="37"/>
      <c r="L48" s="37">
        <v>10</v>
      </c>
      <c r="M48" s="38">
        <f t="shared" si="21"/>
        <v>10</v>
      </c>
    </row>
    <row r="49" spans="1:13" ht="15" customHeight="1">
      <c r="A49" s="39"/>
      <c r="B49" s="39"/>
      <c r="C49" s="40"/>
      <c r="D49" s="41"/>
      <c r="E49" s="42"/>
      <c r="F49" s="43"/>
      <c r="G49" s="42"/>
      <c r="H49" s="44"/>
      <c r="I49" s="44"/>
      <c r="J49" s="42"/>
      <c r="K49" s="44"/>
      <c r="L49" s="44"/>
      <c r="M49" s="45"/>
    </row>
    <row r="50" spans="1:13" ht="18" customHeight="1">
      <c r="A50" s="7" t="s">
        <v>38</v>
      </c>
      <c r="C50" s="28"/>
      <c r="E50" s="9" t="s">
        <v>0</v>
      </c>
      <c r="F50" s="10">
        <v>0.5833333333333334</v>
      </c>
      <c r="G50" s="11"/>
      <c r="H50" s="12"/>
      <c r="I50" s="8"/>
      <c r="J50" s="12"/>
      <c r="K50" s="12"/>
      <c r="L50" s="8"/>
      <c r="M50" s="13"/>
    </row>
    <row r="51" spans="1:13" ht="11.25" customHeight="1">
      <c r="A51" s="14" t="s">
        <v>1</v>
      </c>
      <c r="B51" s="46" t="s">
        <v>2</v>
      </c>
      <c r="C51" s="14" t="s">
        <v>3</v>
      </c>
      <c r="D51" s="15" t="s">
        <v>4</v>
      </c>
      <c r="E51" s="16" t="s">
        <v>4</v>
      </c>
      <c r="F51" s="47" t="s">
        <v>5</v>
      </c>
      <c r="G51" s="46" t="s">
        <v>6</v>
      </c>
      <c r="H51" s="46"/>
      <c r="I51" s="46"/>
      <c r="J51" s="46" t="s">
        <v>7</v>
      </c>
      <c r="K51" s="46"/>
      <c r="L51" s="46"/>
      <c r="M51" s="30" t="s">
        <v>65</v>
      </c>
    </row>
    <row r="52" spans="1:13" ht="11.25" customHeight="1">
      <c r="A52" s="17" t="s">
        <v>8</v>
      </c>
      <c r="B52" s="46"/>
      <c r="C52" s="17" t="s">
        <v>9</v>
      </c>
      <c r="D52" s="17" t="s">
        <v>10</v>
      </c>
      <c r="E52" s="18" t="s">
        <v>10</v>
      </c>
      <c r="F52" s="47"/>
      <c r="G52" s="19" t="s">
        <v>11</v>
      </c>
      <c r="H52" s="19" t="s">
        <v>12</v>
      </c>
      <c r="I52" s="20" t="s">
        <v>13</v>
      </c>
      <c r="J52" s="19" t="s">
        <v>11</v>
      </c>
      <c r="K52" s="19" t="s">
        <v>12</v>
      </c>
      <c r="L52" s="20" t="s">
        <v>13</v>
      </c>
      <c r="M52" s="31" t="s">
        <v>66</v>
      </c>
    </row>
    <row r="53" spans="1:13" ht="21" customHeight="1">
      <c r="A53" s="21">
        <v>5051</v>
      </c>
      <c r="B53" s="21" t="s">
        <v>50</v>
      </c>
      <c r="C53" s="22">
        <v>0.6209722222222223</v>
      </c>
      <c r="D53" s="23">
        <f aca="true" t="shared" si="22" ref="D53:D58">IF(C53&gt;F$50,C53-F$50,C53+24-F$50)</f>
        <v>0.03763888888888889</v>
      </c>
      <c r="E53" s="24">
        <f aca="true" t="shared" si="23" ref="E53:E58">HOUR(D53)*60*60+MINUTE(D53)*60+SECOND(D53)</f>
        <v>3252</v>
      </c>
      <c r="F53" s="25">
        <v>0.926</v>
      </c>
      <c r="G53" s="24">
        <f aca="true" t="shared" si="24" ref="G53:G58">E53*F53</f>
        <v>3011.3520000000003</v>
      </c>
      <c r="H53" s="26">
        <f aca="true" t="shared" si="25" ref="H53:I58">RANK(G53,G$53:G$61,1)</f>
        <v>1</v>
      </c>
      <c r="I53" s="26">
        <f t="shared" si="25"/>
        <v>1</v>
      </c>
      <c r="J53" s="24">
        <f aca="true" t="shared" si="26" ref="J53:J58">E53*F53</f>
        <v>3011.3520000000003</v>
      </c>
      <c r="K53" s="26">
        <f aca="true" t="shared" si="27" ref="K53:L58">RANK(J53,J$53:J$61,1)</f>
        <v>1</v>
      </c>
      <c r="L53" s="26">
        <f t="shared" si="27"/>
        <v>1</v>
      </c>
      <c r="M53" s="32">
        <f aca="true" t="shared" si="28" ref="M53:M60">L53*1</f>
        <v>1</v>
      </c>
    </row>
    <row r="54" spans="1:13" ht="21" customHeight="1">
      <c r="A54" s="21">
        <v>351</v>
      </c>
      <c r="B54" s="21" t="s">
        <v>52</v>
      </c>
      <c r="C54" s="22">
        <v>0.6226736111111111</v>
      </c>
      <c r="D54" s="23">
        <f t="shared" si="22"/>
        <v>0.03934027777777771</v>
      </c>
      <c r="E54" s="24">
        <f t="shared" si="23"/>
        <v>3399</v>
      </c>
      <c r="F54" s="25">
        <v>0.904</v>
      </c>
      <c r="G54" s="24">
        <f t="shared" si="24"/>
        <v>3072.696</v>
      </c>
      <c r="H54" s="26">
        <f t="shared" si="25"/>
        <v>2</v>
      </c>
      <c r="I54" s="26">
        <f t="shared" si="25"/>
        <v>2</v>
      </c>
      <c r="J54" s="24">
        <f t="shared" si="26"/>
        <v>3072.696</v>
      </c>
      <c r="K54" s="26">
        <f t="shared" si="27"/>
        <v>2</v>
      </c>
      <c r="L54" s="26">
        <f t="shared" si="27"/>
        <v>2</v>
      </c>
      <c r="M54" s="32">
        <f t="shared" si="28"/>
        <v>2</v>
      </c>
    </row>
    <row r="55" spans="1:13" ht="21" customHeight="1">
      <c r="A55" s="21">
        <v>365</v>
      </c>
      <c r="B55" s="21" t="s">
        <v>62</v>
      </c>
      <c r="C55" s="22">
        <v>0.6248958333333333</v>
      </c>
      <c r="D55" s="23">
        <f t="shared" si="22"/>
        <v>0.04156249999999995</v>
      </c>
      <c r="E55" s="24">
        <f t="shared" si="23"/>
        <v>3591</v>
      </c>
      <c r="F55" s="25">
        <v>0.879</v>
      </c>
      <c r="G55" s="24">
        <f t="shared" si="24"/>
        <v>3156.489</v>
      </c>
      <c r="H55" s="26">
        <f t="shared" si="25"/>
        <v>3</v>
      </c>
      <c r="I55" s="26">
        <f t="shared" si="25"/>
        <v>3</v>
      </c>
      <c r="J55" s="24">
        <f t="shared" si="26"/>
        <v>3156.489</v>
      </c>
      <c r="K55" s="26">
        <f t="shared" si="27"/>
        <v>3</v>
      </c>
      <c r="L55" s="26">
        <f t="shared" si="27"/>
        <v>3</v>
      </c>
      <c r="M55" s="32">
        <f t="shared" si="28"/>
        <v>3</v>
      </c>
    </row>
    <row r="56" spans="1:13" ht="21" customHeight="1">
      <c r="A56" s="21">
        <v>348</v>
      </c>
      <c r="B56" s="21" t="s">
        <v>49</v>
      </c>
      <c r="C56" s="22">
        <v>0.6220949074074075</v>
      </c>
      <c r="D56" s="23">
        <f t="shared" si="22"/>
        <v>0.0387615740740741</v>
      </c>
      <c r="E56" s="24">
        <f t="shared" si="23"/>
        <v>3349</v>
      </c>
      <c r="F56" s="27">
        <v>0.957</v>
      </c>
      <c r="G56" s="24">
        <f t="shared" si="24"/>
        <v>3204.993</v>
      </c>
      <c r="H56" s="26">
        <f t="shared" si="25"/>
        <v>4</v>
      </c>
      <c r="I56" s="26">
        <f t="shared" si="25"/>
        <v>4</v>
      </c>
      <c r="J56" s="24">
        <f t="shared" si="26"/>
        <v>3204.993</v>
      </c>
      <c r="K56" s="26">
        <f t="shared" si="27"/>
        <v>4</v>
      </c>
      <c r="L56" s="26">
        <f t="shared" si="27"/>
        <v>4</v>
      </c>
      <c r="M56" s="32">
        <f t="shared" si="28"/>
        <v>4</v>
      </c>
    </row>
    <row r="57" spans="1:13" ht="21" customHeight="1">
      <c r="A57" s="21">
        <v>773</v>
      </c>
      <c r="B57" s="21" t="s">
        <v>48</v>
      </c>
      <c r="C57" s="22">
        <v>0.6224421296296296</v>
      </c>
      <c r="D57" s="23">
        <f t="shared" si="22"/>
        <v>0.039108796296296267</v>
      </c>
      <c r="E57" s="24">
        <f t="shared" si="23"/>
        <v>3379</v>
      </c>
      <c r="F57" s="25">
        <v>0.972</v>
      </c>
      <c r="G57" s="24">
        <f t="shared" si="24"/>
        <v>3284.388</v>
      </c>
      <c r="H57" s="26">
        <f t="shared" si="25"/>
        <v>5</v>
      </c>
      <c r="I57" s="26">
        <f t="shared" si="25"/>
        <v>5</v>
      </c>
      <c r="J57" s="24">
        <f t="shared" si="26"/>
        <v>3284.388</v>
      </c>
      <c r="K57" s="26">
        <f t="shared" si="27"/>
        <v>5</v>
      </c>
      <c r="L57" s="26">
        <f t="shared" si="27"/>
        <v>5</v>
      </c>
      <c r="M57" s="32">
        <f t="shared" si="28"/>
        <v>5</v>
      </c>
    </row>
    <row r="58" spans="1:13" ht="21" customHeight="1">
      <c r="A58" s="21">
        <v>7727</v>
      </c>
      <c r="B58" s="21" t="s">
        <v>51</v>
      </c>
      <c r="C58" s="22">
        <v>0.6272222222222222</v>
      </c>
      <c r="D58" s="23">
        <f t="shared" si="22"/>
        <v>0.043888888888888866</v>
      </c>
      <c r="E58" s="24">
        <f t="shared" si="23"/>
        <v>3792</v>
      </c>
      <c r="F58" s="25">
        <v>0.92</v>
      </c>
      <c r="G58" s="24">
        <f t="shared" si="24"/>
        <v>3488.6400000000003</v>
      </c>
      <c r="H58" s="26">
        <f t="shared" si="25"/>
        <v>6</v>
      </c>
      <c r="I58" s="26">
        <f t="shared" si="25"/>
        <v>6</v>
      </c>
      <c r="J58" s="24">
        <f t="shared" si="26"/>
        <v>3488.6400000000003</v>
      </c>
      <c r="K58" s="26">
        <f t="shared" si="27"/>
        <v>6</v>
      </c>
      <c r="L58" s="26">
        <f t="shared" si="27"/>
        <v>6</v>
      </c>
      <c r="M58" s="32">
        <f t="shared" si="28"/>
        <v>6</v>
      </c>
    </row>
    <row r="59" spans="1:13" ht="21" customHeight="1">
      <c r="A59" s="21">
        <v>1666</v>
      </c>
      <c r="B59" s="21" t="s">
        <v>64</v>
      </c>
      <c r="C59" s="22" t="s">
        <v>18</v>
      </c>
      <c r="D59" s="23"/>
      <c r="E59" s="24"/>
      <c r="F59" s="25">
        <v>0.961</v>
      </c>
      <c r="G59" s="24" t="s">
        <v>18</v>
      </c>
      <c r="H59" s="26"/>
      <c r="I59" s="26">
        <v>8</v>
      </c>
      <c r="J59" s="24" t="s">
        <v>18</v>
      </c>
      <c r="K59" s="26"/>
      <c r="L59" s="26">
        <v>8</v>
      </c>
      <c r="M59" s="32">
        <f t="shared" si="28"/>
        <v>8</v>
      </c>
    </row>
    <row r="60" spans="1:13" ht="21" customHeight="1">
      <c r="A60" s="33">
        <v>4044</v>
      </c>
      <c r="B60" s="33" t="s">
        <v>63</v>
      </c>
      <c r="C60" s="34" t="s">
        <v>54</v>
      </c>
      <c r="D60" s="35"/>
      <c r="E60" s="36"/>
      <c r="F60" s="25">
        <v>0.868</v>
      </c>
      <c r="G60" s="36" t="s">
        <v>54</v>
      </c>
      <c r="H60" s="37"/>
      <c r="I60" s="37">
        <v>9</v>
      </c>
      <c r="J60" s="36" t="s">
        <v>54</v>
      </c>
      <c r="K60" s="37"/>
      <c r="L60" s="37">
        <v>9</v>
      </c>
      <c r="M60" s="38">
        <f t="shared" si="28"/>
        <v>9</v>
      </c>
    </row>
    <row r="61" spans="1:13" ht="15" customHeight="1">
      <c r="A61" s="39"/>
      <c r="B61" s="39"/>
      <c r="C61" s="40"/>
      <c r="D61" s="41"/>
      <c r="E61" s="42"/>
      <c r="F61" s="43"/>
      <c r="G61" s="42"/>
      <c r="H61" s="44"/>
      <c r="I61" s="44"/>
      <c r="J61" s="42"/>
      <c r="K61" s="44"/>
      <c r="L61" s="44"/>
      <c r="M61" s="45"/>
    </row>
  </sheetData>
  <sheetProtection selectLockedCells="1" selectUnlockedCells="1"/>
  <mergeCells count="16">
    <mergeCell ref="B24:B25"/>
    <mergeCell ref="F24:F25"/>
    <mergeCell ref="J24:L24"/>
    <mergeCell ref="G24:I24"/>
    <mergeCell ref="B4:B5"/>
    <mergeCell ref="F4:F5"/>
    <mergeCell ref="G4:I4"/>
    <mergeCell ref="J4:L4"/>
    <mergeCell ref="B38:B39"/>
    <mergeCell ref="F38:F39"/>
    <mergeCell ref="G38:I38"/>
    <mergeCell ref="J38:L38"/>
    <mergeCell ref="G51:I51"/>
    <mergeCell ref="J51:L51"/>
    <mergeCell ref="F51:F52"/>
    <mergeCell ref="B51:B52"/>
  </mergeCells>
  <printOptions/>
  <pageMargins left="0.2" right="0" top="0.27" bottom="0" header="0.14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MDYİK</dc:creator>
  <cp:keywords/>
  <dc:description/>
  <cp:lastModifiedBy>mine</cp:lastModifiedBy>
  <cp:lastPrinted>2014-06-29T16:50:03Z</cp:lastPrinted>
  <dcterms:created xsi:type="dcterms:W3CDTF">2014-06-14T12:03:55Z</dcterms:created>
  <dcterms:modified xsi:type="dcterms:W3CDTF">2014-07-16T13:42:45Z</dcterms:modified>
  <cp:category/>
  <cp:version/>
  <cp:contentType/>
  <cp:contentStatus/>
</cp:coreProperties>
</file>