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<sst xmlns="http://schemas.openxmlformats.org/spreadsheetml/2006/main" count="210" uniqueCount="103">
  <si>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</si>
  <si>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</si>
  <si>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</si>
  <si>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</si>
  <si>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</si>
  <si>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</si>
  <si>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</si>
  <si>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</si>
  <si>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</si>
  <si>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</si>
  <si>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</si>
  <si>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</si>
  <si>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</si>
  <si>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</si>
  <si>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</si>
  <si>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</si>
  <si>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</si>
  <si>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40</t>
  </si>
  <si>
    <t>MAT 1010</t>
  </si>
  <si>
    <t>FIRST 35</t>
  </si>
  <si>
    <t>YARIŞ SEKRETERLİĞİ</t>
  </si>
  <si>
    <t>FIRST 34.7</t>
  </si>
  <si>
    <t>TCF</t>
  </si>
  <si>
    <t>YARIŞ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</si>
  <si>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</si>
  <si>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</si>
  <si>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</si>
  <si>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</si>
  <si>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LOGO</t>
  </si>
  <si>
    <t>YARIŞ KOMİTESİ BAŞKANI</t>
  </si>
  <si>
    <t xml:space="preserve">DESTEK (BEYAZ) </t>
  </si>
  <si>
    <t xml:space="preserve">    * Destek sınıfında spinnaker (simetrik veya asimetrik ) kullanan tekneler</t>
  </si>
  <si>
    <t>ELAN 340</t>
  </si>
  <si>
    <t>AZUREE 33</t>
  </si>
  <si>
    <t>BORUSAN RACİNG-ÇILGIN SİGMA</t>
  </si>
  <si>
    <t>ACADIA 5</t>
  </si>
  <si>
    <t>FARR 280</t>
  </si>
  <si>
    <t>A 35</t>
  </si>
  <si>
    <t>SHAK SHUKA II</t>
  </si>
  <si>
    <t>HASAN UTKU ÇETİNER</t>
  </si>
  <si>
    <t>GÜNEŞ SİGORTA FALCON</t>
  </si>
  <si>
    <t>DENİZ YILMAZ</t>
  </si>
  <si>
    <t>UNIQ2GO_HANGOVER</t>
  </si>
  <si>
    <t>MEHMET GENCO SİNDEL</t>
  </si>
  <si>
    <t>AKFEN - 40 PLUS</t>
  </si>
  <si>
    <t>POGO 8.50</t>
  </si>
  <si>
    <t>MİNE</t>
  </si>
  <si>
    <t>DIDI 26</t>
  </si>
  <si>
    <t>YAVUZ TEZELLER / EMRE DERMAN</t>
  </si>
  <si>
    <t>PERSEUS</t>
  </si>
  <si>
    <t>SURPRISE 1.60</t>
  </si>
  <si>
    <t>BAVARIA 36</t>
  </si>
  <si>
    <t>ERMAN AYVAZ</t>
  </si>
  <si>
    <t>ERTAN ÖZÇEVİK</t>
  </si>
  <si>
    <t>-</t>
  </si>
  <si>
    <t>TAYK / EKER SONBAHAR KUPASI I (MODA DENİZ KULÜBÜ KUPASI)</t>
  </si>
  <si>
    <t>26 ARALIK 2015</t>
  </si>
  <si>
    <t>BÜLENT DEMİRCİOĞLU /K. ORHAN TÜKER</t>
  </si>
  <si>
    <t>VEDAT TEZMAN / H. LEVENT ÖZGEN</t>
  </si>
  <si>
    <t>TUĞRUL TEKBULUT / SERDAR ÖNER</t>
  </si>
  <si>
    <t>ARÇELİK ALİZE</t>
  </si>
  <si>
    <t>SİNAN SÜMER</t>
  </si>
  <si>
    <t>ENKA CHEESE</t>
  </si>
  <si>
    <t>ENKA / LEVENT PEYNİRCİ</t>
  </si>
  <si>
    <t>EKER YAYIK AYRAN</t>
  </si>
  <si>
    <t>NAZMİ AHMET EKER</t>
  </si>
  <si>
    <t>SONY ACTION CAM-HEDEF YELKEN</t>
  </si>
  <si>
    <t>YİĞİT EROĞLU</t>
  </si>
  <si>
    <t>TÜPRAŞ ALİZE</t>
  </si>
  <si>
    <t>SİNAN SÜMER / DOGUKAN KANDEMIR</t>
  </si>
  <si>
    <t>TURKCELL ALİZE</t>
  </si>
  <si>
    <t>MAT 10</t>
  </si>
  <si>
    <t>SİNAN SÜMER / MERT GURPINAR</t>
  </si>
  <si>
    <t>BEKO ALİZE</t>
  </si>
  <si>
    <t>GORBON 28</t>
  </si>
  <si>
    <t>SİNAN SÜMER / HÜSEYİN AKÇA</t>
  </si>
  <si>
    <t>MINX-HEDEF YELKEN</t>
  </si>
  <si>
    <t>BAVARIA 38</t>
  </si>
  <si>
    <t>YİĞİT EROĞLU / MEHMET CAN EKİN</t>
  </si>
  <si>
    <t>40 PLUS SAILING / ÖZCAN ÖZVERİM</t>
  </si>
  <si>
    <t>EVİDEA SELAN</t>
  </si>
  <si>
    <t>ELAN 310</t>
  </si>
  <si>
    <t>CENAP BARIŞ ERSEMİZ</t>
  </si>
  <si>
    <t>MUSTAFA ALP DİLEK</t>
  </si>
  <si>
    <t>CARPEDIEM</t>
  </si>
  <si>
    <t>SUN ODYSSEY</t>
  </si>
  <si>
    <t>ÖMER SAĞESEN</t>
  </si>
  <si>
    <t xml:space="preserve">* VENUS </t>
  </si>
  <si>
    <t>* SOS 3</t>
  </si>
  <si>
    <t>BENETEAU 25 PLATU</t>
  </si>
  <si>
    <t>SEFA SEYDAN / SEMİH PEKYÖRÜR</t>
  </si>
  <si>
    <t>* SOS 2</t>
  </si>
  <si>
    <t>SEFA SEYDAN / ESAT OKCEBE</t>
  </si>
  <si>
    <t>* SOS 1</t>
  </si>
  <si>
    <t>SEFA SEYDAN / DENİZ FİDAN</t>
  </si>
  <si>
    <t>* FANUC HAPPHOUR</t>
  </si>
  <si>
    <t xml:space="preserve">* BİR ES </t>
  </si>
  <si>
    <t>BİRKAN BİLGİN / ALİ NAİL BAKTIR</t>
  </si>
  <si>
    <t>DNC</t>
  </si>
  <si>
    <t>RET</t>
  </si>
  <si>
    <t>DNF</t>
  </si>
  <si>
    <t>* PROTESTO KOMİTESİ KARARI GEREĞİNCE TUR 1031 VENUS TEKNESİNİN FİNİŞ SAATİ  (16:09:10) 16:11:40 OLARAK DEĞİŞTİRİLMİŞTİR.</t>
  </si>
  <si>
    <t xml:space="preserve">26 ARALIK 2015 Saat:18:15 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</si>
</sst>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  <numFmt numFmtId="188" formatCode="[$-41F]d\ mmmm\ yyyy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29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sz val="9"/>
      <name val="Arial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5" fillId="0" borderId="0" xfId="49" applyFont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 vertical="center"/>
    </xf>
    <xf numFmtId="0" fontId="2" fillId="0" borderId="12" xfId="49" applyFont="1" applyFill="1" applyBorder="1" applyAlignment="1">
      <alignment horizontal="center"/>
      <protection/>
    </xf>
    <xf numFmtId="0" fontId="2" fillId="0" borderId="11" xfId="49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" fillId="0" borderId="14" xfId="49" applyFont="1" applyFill="1" applyBorder="1" applyAlignment="1">
      <alignment horizontal="center"/>
      <protection/>
    </xf>
    <xf numFmtId="0" fontId="2" fillId="0" borderId="12" xfId="49" applyFont="1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center"/>
      <protection/>
    </xf>
    <xf numFmtId="0" fontId="2" fillId="0" borderId="11" xfId="49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 applyProtection="1">
      <alignment horizontal="center"/>
      <protection/>
    </xf>
    <xf numFmtId="0" fontId="6" fillId="0" borderId="12" xfId="49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2" fillId="0" borderId="13" xfId="4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2" fontId="6" fillId="0" borderId="12" xfId="49" applyNumberFormat="1" applyFont="1" applyBorder="1" applyAlignment="1">
      <alignment horizontal="center"/>
      <protection/>
    </xf>
    <xf numFmtId="182" fontId="6" fillId="0" borderId="11" xfId="49" applyNumberFormat="1" applyFont="1" applyBorder="1" applyAlignment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6" fillId="0" borderId="12" xfId="49" applyFont="1" applyBorder="1" applyAlignment="1">
      <alignment horizontal="center"/>
      <protection/>
    </xf>
    <xf numFmtId="182" fontId="6" fillId="0" borderId="12" xfId="0" applyNumberFormat="1" applyFont="1" applyFill="1" applyBorder="1" applyAlignment="1">
      <alignment horizontal="center"/>
    </xf>
    <xf numFmtId="0" fontId="2" fillId="0" borderId="18" xfId="49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2" fontId="6" fillId="0" borderId="15" xfId="49" applyNumberFormat="1" applyFont="1" applyBorder="1" applyAlignment="1">
      <alignment horizontal="center"/>
      <protection/>
    </xf>
    <xf numFmtId="0" fontId="6" fillId="0" borderId="15" xfId="49" applyFont="1" applyBorder="1" applyAlignment="1">
      <alignment horizontal="center"/>
      <protection/>
    </xf>
    <xf numFmtId="0" fontId="2" fillId="0" borderId="0" xfId="0" applyFont="1" applyFill="1" applyBorder="1" applyAlignment="1">
      <alignment horizontal="left"/>
    </xf>
    <xf numFmtId="21" fontId="6" fillId="0" borderId="12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t" xfId="50"/>
    <cellStyle name="Not 2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260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260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260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260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85750" y="192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85750" y="5391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6" name="Text Box 45"/>
        <xdr:cNvSpPr txBox="1">
          <a:spLocks noChangeArrowheads="1"/>
        </xdr:cNvSpPr>
      </xdr:nvSpPr>
      <xdr:spPr>
        <a:xfrm>
          <a:off x="285750" y="607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285750" y="7010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B19">
      <selection activeCell="Q32" sqref="Q32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29.7109375" style="0" customWidth="1"/>
    <col min="4" max="4" width="18.00390625" style="0" customWidth="1"/>
    <col min="5" max="5" width="35.421875" style="0" customWidth="1"/>
    <col min="6" max="6" width="8.00390625" style="48" customWidth="1"/>
    <col min="7" max="7" width="9.00390625" style="0" customWidth="1"/>
    <col min="8" max="8" width="7.00390625" style="0" customWidth="1"/>
    <col min="9" max="9" width="5.7109375" style="0" customWidth="1"/>
    <col min="10" max="10" width="7.421875" style="0" customWidth="1"/>
    <col min="11" max="12" width="4.28125" style="0" customWidth="1"/>
    <col min="13" max="13" width="7.140625" style="0" customWidth="1"/>
    <col min="14" max="15" width="4.421875" style="0" customWidth="1"/>
    <col min="16" max="16" width="5.421875" style="35" customWidth="1"/>
  </cols>
  <sheetData>
    <row r="1" spans="1:16" ht="13.5" customHeight="1">
      <c r="A1" s="7"/>
      <c r="F1" s="59" t="s">
        <v>55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47" t="s">
        <v>56</v>
      </c>
      <c r="G2" s="7"/>
      <c r="I2" s="8"/>
      <c r="J2" s="8"/>
      <c r="K2" s="8"/>
      <c r="L2" s="8"/>
      <c r="M2" s="8"/>
      <c r="N2" s="8"/>
      <c r="O2" s="8"/>
      <c r="P2" s="26"/>
    </row>
    <row r="3" spans="1:16" ht="13.5" customHeight="1">
      <c r="A3" s="3" t="s">
        <v>24</v>
      </c>
      <c r="E3" s="5"/>
      <c r="F3" s="5"/>
      <c r="G3" s="9" t="s">
        <v>0</v>
      </c>
      <c r="H3" s="2">
        <v>0.44097222222222227</v>
      </c>
      <c r="I3" s="10"/>
      <c r="J3" s="11"/>
      <c r="K3" s="12"/>
      <c r="L3" s="5"/>
      <c r="M3" s="12"/>
      <c r="N3" s="12"/>
      <c r="O3" s="5"/>
      <c r="P3" s="31"/>
    </row>
    <row r="4" spans="1:16" ht="11.25" customHeight="1">
      <c r="A4" s="7"/>
      <c r="B4" s="27" t="s">
        <v>1</v>
      </c>
      <c r="C4" s="90" t="s">
        <v>2</v>
      </c>
      <c r="D4" s="92" t="s">
        <v>3</v>
      </c>
      <c r="E4" s="92" t="s">
        <v>4</v>
      </c>
      <c r="F4" s="13" t="s">
        <v>5</v>
      </c>
      <c r="G4" s="54" t="s">
        <v>6</v>
      </c>
      <c r="H4" s="55"/>
      <c r="I4" s="94" t="s">
        <v>7</v>
      </c>
      <c r="J4" s="51" t="s">
        <v>8</v>
      </c>
      <c r="K4" s="52"/>
      <c r="L4" s="53"/>
      <c r="M4" s="51" t="s">
        <v>9</v>
      </c>
      <c r="N4" s="52"/>
      <c r="O4" s="53"/>
      <c r="P4" s="32" t="s">
        <v>23</v>
      </c>
    </row>
    <row r="5" spans="1:16" ht="11.25" customHeight="1">
      <c r="A5" s="7"/>
      <c r="B5" s="28" t="s">
        <v>10</v>
      </c>
      <c r="C5" s="91"/>
      <c r="D5" s="93"/>
      <c r="E5" s="93"/>
      <c r="F5" s="46" t="s">
        <v>11</v>
      </c>
      <c r="G5" s="14" t="s">
        <v>11</v>
      </c>
      <c r="H5" s="15" t="s">
        <v>12</v>
      </c>
      <c r="I5" s="95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33" t="s">
        <v>16</v>
      </c>
    </row>
    <row r="6" spans="1:16" ht="18" customHeight="1">
      <c r="A6" s="7"/>
      <c r="B6" s="63">
        <v>7400</v>
      </c>
      <c r="C6" s="89" t="s">
        <v>34</v>
      </c>
      <c r="D6" s="63" t="s">
        <v>17</v>
      </c>
      <c r="E6" s="63" t="s">
        <v>57</v>
      </c>
      <c r="F6" s="1">
        <v>0.5606828703703703</v>
      </c>
      <c r="G6" s="18">
        <f>IF(F6&gt;H$3,F6-H$3,F6+24-H$3)</f>
        <v>0.11971064814814808</v>
      </c>
      <c r="H6" s="19">
        <f>HOUR(G6)*60*60+MINUTE(G6)*60+SECOND(G6)</f>
        <v>10343</v>
      </c>
      <c r="I6" s="60">
        <v>1.166</v>
      </c>
      <c r="J6" s="56">
        <f>H6*I6</f>
        <v>12059.938</v>
      </c>
      <c r="K6" s="20">
        <f>RANK(J6,J$6:J$7,1)</f>
        <v>1</v>
      </c>
      <c r="L6" s="20">
        <f>RANK(K6,K$6:K$7,1)</f>
        <v>1</v>
      </c>
      <c r="M6" s="56">
        <f>H6*I6</f>
        <v>12059.938</v>
      </c>
      <c r="N6" s="20">
        <f>RANK(M6,M$6:M$7,1)</f>
        <v>1</v>
      </c>
      <c r="O6" s="20">
        <f>RANK(N6,N$6:N$7,1)</f>
        <v>1</v>
      </c>
      <c r="P6" s="34">
        <f>O6*1</f>
        <v>1</v>
      </c>
    </row>
    <row r="7" spans="1:16" ht="18" customHeight="1">
      <c r="A7" s="7"/>
      <c r="B7" s="64">
        <v>28001</v>
      </c>
      <c r="C7" s="63" t="s">
        <v>35</v>
      </c>
      <c r="D7" s="64" t="s">
        <v>36</v>
      </c>
      <c r="E7" s="65" t="s">
        <v>58</v>
      </c>
      <c r="F7" s="36">
        <v>0.5692708333333333</v>
      </c>
      <c r="G7" s="18">
        <f>IF(F7&gt;H$3,F7-H$3,F7+24-H$3)</f>
        <v>0.12829861111111102</v>
      </c>
      <c r="H7" s="19">
        <f>HOUR(G7)*60*60+MINUTE(G7)*60+SECOND(G7)</f>
        <v>11085</v>
      </c>
      <c r="I7" s="61">
        <v>1.109</v>
      </c>
      <c r="J7" s="19">
        <f>H7*I7</f>
        <v>12293.265</v>
      </c>
      <c r="K7" s="20">
        <f>RANK(J7,J$6:J$7,1)</f>
        <v>2</v>
      </c>
      <c r="L7" s="20">
        <f>RANK(K7,K$6:K$7,1)</f>
        <v>2</v>
      </c>
      <c r="M7" s="19">
        <f>H7*I7</f>
        <v>12293.265</v>
      </c>
      <c r="N7" s="20">
        <f>RANK(M7,M$6:M$7,1)</f>
        <v>2</v>
      </c>
      <c r="O7" s="20">
        <f>RANK(N7,N$6:N$7,1)</f>
        <v>2</v>
      </c>
      <c r="P7" s="34">
        <f>O7*1</f>
        <v>2</v>
      </c>
    </row>
    <row r="8" spans="1:16" ht="13.5" customHeight="1">
      <c r="A8" s="3" t="s">
        <v>25</v>
      </c>
      <c r="E8" s="5"/>
      <c r="F8" s="5"/>
      <c r="G8" s="9" t="s">
        <v>0</v>
      </c>
      <c r="H8" s="2">
        <v>0.44097222222222227</v>
      </c>
      <c r="I8" s="10"/>
      <c r="J8" s="11"/>
      <c r="K8" s="12"/>
      <c r="L8" s="5"/>
      <c r="M8" s="12"/>
      <c r="N8" s="12"/>
      <c r="O8" s="5"/>
      <c r="P8" s="31"/>
    </row>
    <row r="9" spans="1:16" ht="11.25" customHeight="1">
      <c r="A9" s="7"/>
      <c r="B9" s="27" t="s">
        <v>1</v>
      </c>
      <c r="C9" s="90" t="s">
        <v>2</v>
      </c>
      <c r="D9" s="92" t="s">
        <v>3</v>
      </c>
      <c r="E9" s="92" t="s">
        <v>4</v>
      </c>
      <c r="F9" s="13" t="s">
        <v>5</v>
      </c>
      <c r="G9" s="54" t="s">
        <v>6</v>
      </c>
      <c r="H9" s="55"/>
      <c r="I9" s="94" t="s">
        <v>7</v>
      </c>
      <c r="J9" s="51" t="s">
        <v>8</v>
      </c>
      <c r="K9" s="52"/>
      <c r="L9" s="53"/>
      <c r="M9" s="51" t="s">
        <v>9</v>
      </c>
      <c r="N9" s="52"/>
      <c r="O9" s="53"/>
      <c r="P9" s="32" t="s">
        <v>23</v>
      </c>
    </row>
    <row r="10" spans="1:16" ht="10.5" customHeight="1">
      <c r="A10" s="7"/>
      <c r="B10" s="28" t="s">
        <v>10</v>
      </c>
      <c r="C10" s="91"/>
      <c r="D10" s="93"/>
      <c r="E10" s="93"/>
      <c r="F10" s="46" t="s">
        <v>11</v>
      </c>
      <c r="G10" s="14" t="s">
        <v>11</v>
      </c>
      <c r="H10" s="15" t="s">
        <v>12</v>
      </c>
      <c r="I10" s="95"/>
      <c r="J10" s="16" t="s">
        <v>13</v>
      </c>
      <c r="K10" s="16" t="s">
        <v>14</v>
      </c>
      <c r="L10" s="17" t="s">
        <v>15</v>
      </c>
      <c r="M10" s="16" t="s">
        <v>13</v>
      </c>
      <c r="N10" s="16" t="s">
        <v>14</v>
      </c>
      <c r="O10" s="17" t="s">
        <v>15</v>
      </c>
      <c r="P10" s="33" t="s">
        <v>16</v>
      </c>
    </row>
    <row r="11" spans="1:16" ht="18" customHeight="1">
      <c r="A11" s="7"/>
      <c r="B11" s="67">
        <v>105</v>
      </c>
      <c r="C11" s="66" t="s">
        <v>62</v>
      </c>
      <c r="D11" s="67" t="s">
        <v>18</v>
      </c>
      <c r="E11" s="74" t="s">
        <v>63</v>
      </c>
      <c r="F11" s="21">
        <v>0.5751157407407407</v>
      </c>
      <c r="G11" s="18">
        <f>IF(F11&gt;H$8,F11-H$8,F11+24-H$8)</f>
        <v>0.1341435185185184</v>
      </c>
      <c r="H11" s="19">
        <f>HOUR(G11)*60*60+MINUTE(G11)*60+SECOND(G11)</f>
        <v>11590</v>
      </c>
      <c r="I11" s="79">
        <v>1.038</v>
      </c>
      <c r="J11" s="78">
        <f>H11*I11</f>
        <v>12030.42</v>
      </c>
      <c r="K11" s="20">
        <f>RANK(J11,J$11:J$16,1)</f>
        <v>1</v>
      </c>
      <c r="L11" s="20">
        <f>RANK(K11,K$11:K$16,1)</f>
        <v>1</v>
      </c>
      <c r="M11" s="19">
        <f>H11*I11</f>
        <v>12030.42</v>
      </c>
      <c r="N11" s="20">
        <f>RANK(M11,M$11:M$16,1)</f>
        <v>1</v>
      </c>
      <c r="O11" s="20">
        <f>RANK(N11,N$11:N$16,1)</f>
        <v>1</v>
      </c>
      <c r="P11" s="34">
        <f>O11*1</f>
        <v>1</v>
      </c>
    </row>
    <row r="12" spans="1:16" ht="18" customHeight="1">
      <c r="A12" s="7"/>
      <c r="B12" s="69">
        <v>1582</v>
      </c>
      <c r="C12" s="68" t="s">
        <v>60</v>
      </c>
      <c r="D12" s="69" t="s">
        <v>18</v>
      </c>
      <c r="E12" s="75" t="s">
        <v>61</v>
      </c>
      <c r="F12" s="21">
        <v>0.5759490740740741</v>
      </c>
      <c r="G12" s="18">
        <f>IF(F12&gt;H$8,F12-H$8,F12+24-H$8)</f>
        <v>0.13497685185185188</v>
      </c>
      <c r="H12" s="19">
        <f>HOUR(G12)*60*60+MINUTE(G12)*60+SECOND(G12)</f>
        <v>11662</v>
      </c>
      <c r="I12" s="80">
        <v>1.038</v>
      </c>
      <c r="J12" s="78">
        <f>H12*I12</f>
        <v>12105.156</v>
      </c>
      <c r="K12" s="20">
        <f>RANK(J12,J$11:J$16,1)</f>
        <v>2</v>
      </c>
      <c r="L12" s="20">
        <f>RANK(K12,K$11:K$16,1)</f>
        <v>2</v>
      </c>
      <c r="M12" s="19">
        <f>H12*I12</f>
        <v>12105.156</v>
      </c>
      <c r="N12" s="20">
        <f>RANK(M12,M$11:M$16,1)</f>
        <v>2</v>
      </c>
      <c r="O12" s="20">
        <f>RANK(N12,N$11:N$16,1)</f>
        <v>2</v>
      </c>
      <c r="P12" s="34">
        <f>O12*1</f>
        <v>2</v>
      </c>
    </row>
    <row r="13" spans="1:16" ht="18" customHeight="1">
      <c r="A13" s="7"/>
      <c r="B13" s="69">
        <v>508</v>
      </c>
      <c r="C13" s="68" t="s">
        <v>28</v>
      </c>
      <c r="D13" s="69" t="s">
        <v>18</v>
      </c>
      <c r="E13" s="75" t="s">
        <v>59</v>
      </c>
      <c r="F13" s="21">
        <v>0.580925925925926</v>
      </c>
      <c r="G13" s="18">
        <f>IF(F13&gt;H$8,F13-H$8,F13+24-H$8)</f>
        <v>0.1399537037037037</v>
      </c>
      <c r="H13" s="19">
        <f>HOUR(G13)*60*60+MINUTE(G13)*60+SECOND(G13)</f>
        <v>12092</v>
      </c>
      <c r="I13" s="80">
        <v>1.039</v>
      </c>
      <c r="J13" s="78">
        <f>H13*I13</f>
        <v>12563.588</v>
      </c>
      <c r="K13" s="20">
        <f>RANK(J13,J$11:J$16,1)</f>
        <v>3</v>
      </c>
      <c r="L13" s="20">
        <f>RANK(K13,K$11:K$16,1)</f>
        <v>3</v>
      </c>
      <c r="M13" s="19">
        <f>H13*I13</f>
        <v>12563.588</v>
      </c>
      <c r="N13" s="20">
        <f>RANK(M13,M$11:M$16,1)</f>
        <v>3</v>
      </c>
      <c r="O13" s="20">
        <f>RANK(N13,N$11:N$16,1)</f>
        <v>3</v>
      </c>
      <c r="P13" s="34">
        <f>O13*1</f>
        <v>3</v>
      </c>
    </row>
    <row r="14" spans="1:16" ht="18" customHeight="1">
      <c r="A14" s="7"/>
      <c r="B14" s="69">
        <v>9939</v>
      </c>
      <c r="C14" s="68" t="s">
        <v>38</v>
      </c>
      <c r="D14" s="69" t="s">
        <v>37</v>
      </c>
      <c r="E14" s="76" t="s">
        <v>39</v>
      </c>
      <c r="F14" s="21">
        <v>0.5841319444444445</v>
      </c>
      <c r="G14" s="18">
        <f>IF(F14&gt;H$8,F14-H$8,F14+24-H$8)</f>
        <v>0.14315972222222223</v>
      </c>
      <c r="H14" s="19">
        <f>HOUR(G14)*60*60+MINUTE(G14)*60+SECOND(G14)</f>
        <v>12369</v>
      </c>
      <c r="I14" s="80">
        <v>1.026</v>
      </c>
      <c r="J14" s="78">
        <f>H14*I14</f>
        <v>12690.594000000001</v>
      </c>
      <c r="K14" s="20">
        <f>RANK(J14,J$11:J$16,1)</f>
        <v>4</v>
      </c>
      <c r="L14" s="20">
        <f>RANK(K14,K$11:K$16,1)</f>
        <v>4</v>
      </c>
      <c r="M14" s="19">
        <f>H14*I14</f>
        <v>12690.594000000001</v>
      </c>
      <c r="N14" s="20">
        <f>RANK(M14,M$11:M$16,1)</f>
        <v>4</v>
      </c>
      <c r="O14" s="20">
        <f>RANK(N14,N$11:N$16,1)</f>
        <v>4</v>
      </c>
      <c r="P14" s="34">
        <f>O14*1</f>
        <v>4</v>
      </c>
    </row>
    <row r="15" spans="1:16" ht="18" customHeight="1">
      <c r="A15" s="7"/>
      <c r="B15" s="67">
        <v>965</v>
      </c>
      <c r="C15" s="66" t="s">
        <v>64</v>
      </c>
      <c r="D15" s="67" t="s">
        <v>37</v>
      </c>
      <c r="E15" s="75" t="s">
        <v>65</v>
      </c>
      <c r="F15" s="21">
        <v>0.5839351851851852</v>
      </c>
      <c r="G15" s="18">
        <f>IF(F15&gt;H$8,F15-H$8,F15+24-H$8)</f>
        <v>0.1429629629629629</v>
      </c>
      <c r="H15" s="19">
        <f>HOUR(G15)*60*60+MINUTE(G15)*60+SECOND(G15)</f>
        <v>12352</v>
      </c>
      <c r="I15" s="79">
        <v>1.028</v>
      </c>
      <c r="J15" s="78">
        <f>H15*I15</f>
        <v>12697.856</v>
      </c>
      <c r="K15" s="20">
        <f>RANK(J15,J$11:J$16,1)</f>
        <v>5</v>
      </c>
      <c r="L15" s="20">
        <f>RANK(K15,K$11:K$16,1)</f>
        <v>5</v>
      </c>
      <c r="M15" s="19">
        <f>H15*I15</f>
        <v>12697.856</v>
      </c>
      <c r="N15" s="20">
        <f>RANK(M15,M$11:M$16,1)</f>
        <v>5</v>
      </c>
      <c r="O15" s="20">
        <f>RANK(N15,N$11:N$16,1)</f>
        <v>5</v>
      </c>
      <c r="P15" s="34">
        <f>O15*1</f>
        <v>5</v>
      </c>
    </row>
    <row r="16" spans="1:16" ht="18" customHeight="1">
      <c r="A16" s="7"/>
      <c r="B16" s="67">
        <v>818</v>
      </c>
      <c r="C16" s="66" t="s">
        <v>66</v>
      </c>
      <c r="D16" s="67" t="s">
        <v>19</v>
      </c>
      <c r="E16" s="77" t="s">
        <v>67</v>
      </c>
      <c r="F16" s="21">
        <v>0.6022337962962964</v>
      </c>
      <c r="G16" s="18">
        <f>IF(F16&gt;H$8,F16-H$8,F16+24-H$8)</f>
        <v>0.1612615740740741</v>
      </c>
      <c r="H16" s="19">
        <f>HOUR(G16)*60*60+MINUTE(G16)*60+SECOND(G16)</f>
        <v>13933</v>
      </c>
      <c r="I16" s="79">
        <v>1.025</v>
      </c>
      <c r="J16" s="78">
        <f>H16*I16</f>
        <v>14281.324999999999</v>
      </c>
      <c r="K16" s="20">
        <f>RANK(J16,J$11:J$16,1)</f>
        <v>6</v>
      </c>
      <c r="L16" s="20">
        <f>RANK(K16,K$11:K$16,1)</f>
        <v>6</v>
      </c>
      <c r="M16" s="19">
        <f>H16*I16</f>
        <v>14281.324999999999</v>
      </c>
      <c r="N16" s="20">
        <f>RANK(M16,M$11:M$16,1)</f>
        <v>6</v>
      </c>
      <c r="O16" s="20">
        <f>RANK(N16,N$11:N$16,1)</f>
        <v>6</v>
      </c>
      <c r="P16" s="34">
        <f>O16*1</f>
        <v>6</v>
      </c>
    </row>
    <row r="17" spans="1:16" ht="13.5" customHeight="1">
      <c r="A17" s="3" t="s">
        <v>26</v>
      </c>
      <c r="B17" s="30"/>
      <c r="C17" s="30"/>
      <c r="D17" s="30"/>
      <c r="E17" s="5"/>
      <c r="F17" s="5"/>
      <c r="G17" s="9" t="s">
        <v>0</v>
      </c>
      <c r="H17" s="2">
        <v>0.4375</v>
      </c>
      <c r="I17" s="10"/>
      <c r="J17" s="11"/>
      <c r="K17" s="12"/>
      <c r="L17" s="5"/>
      <c r="M17" s="12"/>
      <c r="N17" s="12"/>
      <c r="O17" s="5"/>
      <c r="P17" s="31"/>
    </row>
    <row r="18" spans="1:16" ht="12" customHeight="1">
      <c r="A18" s="7"/>
      <c r="B18" s="27" t="s">
        <v>1</v>
      </c>
      <c r="C18" s="90" t="s">
        <v>2</v>
      </c>
      <c r="D18" s="92" t="s">
        <v>3</v>
      </c>
      <c r="E18" s="92" t="s">
        <v>4</v>
      </c>
      <c r="F18" s="13" t="s">
        <v>5</v>
      </c>
      <c r="G18" s="70" t="s">
        <v>6</v>
      </c>
      <c r="H18" s="71"/>
      <c r="I18" s="94" t="s">
        <v>7</v>
      </c>
      <c r="J18" s="72" t="s">
        <v>8</v>
      </c>
      <c r="K18" s="62"/>
      <c r="L18" s="73"/>
      <c r="M18" s="72" t="s">
        <v>9</v>
      </c>
      <c r="N18" s="62"/>
      <c r="O18" s="73"/>
      <c r="P18" s="32" t="s">
        <v>23</v>
      </c>
    </row>
    <row r="19" spans="1:16" ht="12" customHeight="1">
      <c r="A19" s="7"/>
      <c r="B19" s="28" t="s">
        <v>10</v>
      </c>
      <c r="C19" s="91"/>
      <c r="D19" s="93"/>
      <c r="E19" s="93"/>
      <c r="F19" s="46" t="s">
        <v>11</v>
      </c>
      <c r="G19" s="14" t="s">
        <v>11</v>
      </c>
      <c r="H19" s="15" t="s">
        <v>12</v>
      </c>
      <c r="I19" s="95"/>
      <c r="J19" s="16" t="s">
        <v>13</v>
      </c>
      <c r="K19" s="16" t="s">
        <v>14</v>
      </c>
      <c r="L19" s="17" t="s">
        <v>15</v>
      </c>
      <c r="M19" s="16" t="s">
        <v>13</v>
      </c>
      <c r="N19" s="16" t="s">
        <v>14</v>
      </c>
      <c r="O19" s="17" t="s">
        <v>15</v>
      </c>
      <c r="P19" s="33" t="s">
        <v>16</v>
      </c>
    </row>
    <row r="20" spans="1:16" ht="18" customHeight="1">
      <c r="A20" s="7"/>
      <c r="B20" s="67">
        <v>532</v>
      </c>
      <c r="C20" s="81" t="s">
        <v>70</v>
      </c>
      <c r="D20" s="67" t="s">
        <v>71</v>
      </c>
      <c r="E20" s="82" t="s">
        <v>72</v>
      </c>
      <c r="F20" s="21">
        <v>0.5874074074074074</v>
      </c>
      <c r="G20" s="18">
        <f>IF(F20&gt;H$17,F20-H$17,F20+24-H$17)</f>
        <v>0.14990740740740738</v>
      </c>
      <c r="H20" s="19">
        <f>HOUR(G20)*60*60+MINUTE(G20)*60+SECOND(G20)</f>
        <v>12952</v>
      </c>
      <c r="I20" s="84">
        <v>0.985</v>
      </c>
      <c r="J20" s="19">
        <f>H20*I20</f>
        <v>12757.72</v>
      </c>
      <c r="K20" s="20">
        <f>RANK(J20,J$20:J$24,1)</f>
        <v>1</v>
      </c>
      <c r="L20" s="20">
        <f>RANK(K20,K$20:K$24,1)</f>
        <v>1</v>
      </c>
      <c r="M20" s="19">
        <f>H20*I20</f>
        <v>12757.72</v>
      </c>
      <c r="N20" s="20">
        <f>RANK(M20,M$20:M$24,1)</f>
        <v>1</v>
      </c>
      <c r="O20" s="20">
        <f>RANK(N20,N$20:N$24,1)</f>
        <v>1</v>
      </c>
      <c r="P20" s="34">
        <f>O20*1</f>
        <v>1</v>
      </c>
    </row>
    <row r="21" spans="1:16" ht="18" customHeight="1">
      <c r="A21" s="7"/>
      <c r="B21" s="69">
        <v>1987</v>
      </c>
      <c r="C21" s="81" t="s">
        <v>40</v>
      </c>
      <c r="D21" s="69" t="s">
        <v>21</v>
      </c>
      <c r="E21" s="66" t="s">
        <v>41</v>
      </c>
      <c r="F21" s="21">
        <v>0.5875925925925926</v>
      </c>
      <c r="G21" s="18">
        <f>IF(F21&gt;H$17,F21-H$17,F21+24-H$17)</f>
        <v>0.15009259259259256</v>
      </c>
      <c r="H21" s="19">
        <f>HOUR(G21)*60*60+MINUTE(G21)*60+SECOND(G21)</f>
        <v>12968</v>
      </c>
      <c r="I21" s="85">
        <v>1.001</v>
      </c>
      <c r="J21" s="19">
        <f>H21*I21</f>
        <v>12980.967999999999</v>
      </c>
      <c r="K21" s="20">
        <f>RANK(J21,J$20:J$24,1)</f>
        <v>2</v>
      </c>
      <c r="L21" s="20">
        <f>RANK(K21,K$20:K$24,1)</f>
        <v>2</v>
      </c>
      <c r="M21" s="19">
        <f>H21*I21</f>
        <v>12980.967999999999</v>
      </c>
      <c r="N21" s="20">
        <f>RANK(M21,M$20:M$24,1)</f>
        <v>2</v>
      </c>
      <c r="O21" s="20">
        <f>RANK(N21,N$20:N$24,1)</f>
        <v>2</v>
      </c>
      <c r="P21" s="34">
        <f>O21*1</f>
        <v>2</v>
      </c>
    </row>
    <row r="22" spans="1:16" ht="18" customHeight="1">
      <c r="A22" s="7"/>
      <c r="B22" s="69">
        <v>348</v>
      </c>
      <c r="C22" s="67" t="s">
        <v>73</v>
      </c>
      <c r="D22" s="67" t="s">
        <v>74</v>
      </c>
      <c r="E22" s="83" t="s">
        <v>75</v>
      </c>
      <c r="F22" s="21">
        <v>0.5907060185185186</v>
      </c>
      <c r="G22" s="18">
        <f>IF(F22&gt;H$17,F22-H$17,F22+24-H$17)</f>
        <v>0.15320601851851856</v>
      </c>
      <c r="H22" s="19">
        <f>HOUR(G22)*60*60+MINUTE(G22)*60+SECOND(G22)</f>
        <v>13237</v>
      </c>
      <c r="I22" s="85">
        <v>0.981</v>
      </c>
      <c r="J22" s="19">
        <f>H22*I22</f>
        <v>12985.497</v>
      </c>
      <c r="K22" s="20">
        <f>RANK(J22,J$20:J$24,1)</f>
        <v>3</v>
      </c>
      <c r="L22" s="20">
        <f>RANK(K22,K$20:K$24,1)</f>
        <v>3</v>
      </c>
      <c r="M22" s="19">
        <f>H22*I22</f>
        <v>12985.497</v>
      </c>
      <c r="N22" s="20">
        <f>RANK(M22,M$20:M$24,1)</f>
        <v>3</v>
      </c>
      <c r="O22" s="20">
        <f>RANK(N22,N$20:N$24,1)</f>
        <v>3</v>
      </c>
      <c r="P22" s="34">
        <f>O22*1</f>
        <v>3</v>
      </c>
    </row>
    <row r="23" spans="1:16" ht="18" customHeight="1">
      <c r="A23" s="7"/>
      <c r="B23" s="69">
        <v>3470</v>
      </c>
      <c r="C23" s="67" t="s">
        <v>68</v>
      </c>
      <c r="D23" s="67" t="s">
        <v>21</v>
      </c>
      <c r="E23" s="83" t="s">
        <v>69</v>
      </c>
      <c r="F23" s="21">
        <v>0.5905671296296297</v>
      </c>
      <c r="G23" s="18">
        <f>IF(F23&gt;H$17,F23-H$17,F23+24-H$17)</f>
        <v>0.15306712962962965</v>
      </c>
      <c r="H23" s="19">
        <f>HOUR(G23)*60*60+MINUTE(G23)*60+SECOND(G23)</f>
        <v>13225</v>
      </c>
      <c r="I23" s="85">
        <v>0.999</v>
      </c>
      <c r="J23" s="19">
        <f>H23*I23</f>
        <v>13211.775</v>
      </c>
      <c r="K23" s="20">
        <f>RANK(J23,J$20:J$24,1)</f>
        <v>4</v>
      </c>
      <c r="L23" s="20">
        <f>RANK(K23,K$20:K$24,1)</f>
        <v>4</v>
      </c>
      <c r="M23" s="19">
        <f>H23*I23</f>
        <v>13211.775</v>
      </c>
      <c r="N23" s="20">
        <f>RANK(M23,M$20:M$24,1)</f>
        <v>4</v>
      </c>
      <c r="O23" s="20">
        <f>RANK(N23,N$20:N$24,1)</f>
        <v>4</v>
      </c>
      <c r="P23" s="34">
        <f>O23*1</f>
        <v>4</v>
      </c>
    </row>
    <row r="24" spans="1:16" ht="18" customHeight="1">
      <c r="A24" s="7"/>
      <c r="B24" s="67">
        <v>1979</v>
      </c>
      <c r="C24" s="67" t="s">
        <v>42</v>
      </c>
      <c r="D24" s="67" t="s">
        <v>21</v>
      </c>
      <c r="E24" s="83" t="s">
        <v>43</v>
      </c>
      <c r="F24" s="21" t="s">
        <v>98</v>
      </c>
      <c r="G24" s="18"/>
      <c r="H24" s="19"/>
      <c r="I24" s="84">
        <v>0.99</v>
      </c>
      <c r="J24" s="19" t="s">
        <v>98</v>
      </c>
      <c r="K24" s="20"/>
      <c r="L24" s="20">
        <v>6</v>
      </c>
      <c r="M24" s="19" t="s">
        <v>98</v>
      </c>
      <c r="N24" s="20"/>
      <c r="O24" s="20">
        <v>6</v>
      </c>
      <c r="P24" s="34">
        <f>O24*1</f>
        <v>6</v>
      </c>
    </row>
    <row r="25" spans="1:16" ht="13.5" customHeight="1">
      <c r="A25" s="3" t="s">
        <v>27</v>
      </c>
      <c r="B25" s="30"/>
      <c r="C25" s="30"/>
      <c r="D25" s="30"/>
      <c r="E25" s="5"/>
      <c r="F25" s="5"/>
      <c r="G25" s="9" t="s">
        <v>0</v>
      </c>
      <c r="H25" s="2">
        <v>0.4444444444444444</v>
      </c>
      <c r="I25" s="10"/>
      <c r="J25" s="11"/>
      <c r="K25" s="12"/>
      <c r="L25" s="5"/>
      <c r="M25" s="12"/>
      <c r="N25" s="12"/>
      <c r="O25" s="5"/>
      <c r="P25" s="31"/>
    </row>
    <row r="26" spans="1:16" ht="12" customHeight="1">
      <c r="A26" s="7"/>
      <c r="B26" s="27" t="s">
        <v>1</v>
      </c>
      <c r="C26" s="90" t="s">
        <v>2</v>
      </c>
      <c r="D26" s="92" t="s">
        <v>3</v>
      </c>
      <c r="E26" s="92" t="s">
        <v>4</v>
      </c>
      <c r="F26" s="13" t="s">
        <v>5</v>
      </c>
      <c r="G26" s="54" t="s">
        <v>6</v>
      </c>
      <c r="H26" s="55"/>
      <c r="I26" s="94" t="s">
        <v>7</v>
      </c>
      <c r="J26" s="51" t="s">
        <v>8</v>
      </c>
      <c r="K26" s="52"/>
      <c r="L26" s="53"/>
      <c r="M26" s="51" t="s">
        <v>9</v>
      </c>
      <c r="N26" s="52"/>
      <c r="O26" s="53"/>
      <c r="P26" s="32" t="s">
        <v>23</v>
      </c>
    </row>
    <row r="27" spans="1:16" ht="12" customHeight="1">
      <c r="A27" s="7"/>
      <c r="B27" s="28" t="s">
        <v>10</v>
      </c>
      <c r="C27" s="91"/>
      <c r="D27" s="93"/>
      <c r="E27" s="93"/>
      <c r="F27" s="46" t="s">
        <v>11</v>
      </c>
      <c r="G27" s="14" t="s">
        <v>11</v>
      </c>
      <c r="H27" s="15" t="s">
        <v>12</v>
      </c>
      <c r="I27" s="95"/>
      <c r="J27" s="16" t="s">
        <v>13</v>
      </c>
      <c r="K27" s="16" t="s">
        <v>14</v>
      </c>
      <c r="L27" s="17" t="s">
        <v>15</v>
      </c>
      <c r="M27" s="16" t="s">
        <v>13</v>
      </c>
      <c r="N27" s="16" t="s">
        <v>14</v>
      </c>
      <c r="O27" s="17" t="s">
        <v>15</v>
      </c>
      <c r="P27" s="33" t="s">
        <v>16</v>
      </c>
    </row>
    <row r="28" spans="1:16" ht="18" customHeight="1">
      <c r="A28" s="7"/>
      <c r="B28" s="67">
        <v>3100</v>
      </c>
      <c r="C28" s="67" t="s">
        <v>80</v>
      </c>
      <c r="D28" s="67" t="s">
        <v>81</v>
      </c>
      <c r="E28" s="67" t="s">
        <v>82</v>
      </c>
      <c r="F28" s="21">
        <v>0.6426967592592593</v>
      </c>
      <c r="G28" s="18">
        <f>IF(F28&gt;H$25,F28-H$25,F28+24-H$25)</f>
        <v>0.19825231481481487</v>
      </c>
      <c r="H28" s="19">
        <f>HOUR(G28)*60*60+MINUTE(G28)*60+SECOND(G28)</f>
        <v>17129</v>
      </c>
      <c r="I28" s="97">
        <v>0.964</v>
      </c>
      <c r="J28" s="19">
        <f>H28*I28</f>
        <v>16512.356</v>
      </c>
      <c r="K28" s="20">
        <f>RANK(J28,J$28:J$32,1)</f>
        <v>1</v>
      </c>
      <c r="L28" s="20">
        <f>RANK(K28,K$28:K$32,1)</f>
        <v>1</v>
      </c>
      <c r="M28" s="19">
        <f>H28*I28</f>
        <v>16512.356</v>
      </c>
      <c r="N28" s="20">
        <f>RANK(M28,M$28:M$32,1)</f>
        <v>1</v>
      </c>
      <c r="O28" s="20">
        <f>RANK(N28,N$28:N$32,1)</f>
        <v>1</v>
      </c>
      <c r="P28" s="34">
        <f>O28*1</f>
        <v>1</v>
      </c>
    </row>
    <row r="29" spans="1:16" ht="18" customHeight="1">
      <c r="A29" s="7"/>
      <c r="B29" s="67">
        <v>773</v>
      </c>
      <c r="C29" s="67" t="s">
        <v>76</v>
      </c>
      <c r="D29" s="67" t="s">
        <v>77</v>
      </c>
      <c r="E29" s="67" t="s">
        <v>78</v>
      </c>
      <c r="F29" s="21">
        <v>0.6418171296296297</v>
      </c>
      <c r="G29" s="18">
        <f>IF(F29&gt;H$25,F29-H$25,F29+24-H$25)</f>
        <v>0.19737268518518525</v>
      </c>
      <c r="H29" s="19">
        <f>HOUR(G29)*60*60+MINUTE(G29)*60+SECOND(G29)</f>
        <v>17053</v>
      </c>
      <c r="I29" s="96">
        <v>0.97</v>
      </c>
      <c r="J29" s="19">
        <f>H29*I29</f>
        <v>16541.41</v>
      </c>
      <c r="K29" s="20">
        <f>RANK(J29,J$28:J$32,1)</f>
        <v>2</v>
      </c>
      <c r="L29" s="20">
        <f>RANK(K29,K$28:K$32,1)</f>
        <v>2</v>
      </c>
      <c r="M29" s="19">
        <f>H29*I29</f>
        <v>16541.41</v>
      </c>
      <c r="N29" s="20">
        <f>RANK(M29,M$28:M$32,1)</f>
        <v>2</v>
      </c>
      <c r="O29" s="20">
        <f>RANK(N29,N$28:N$32,1)</f>
        <v>2</v>
      </c>
      <c r="P29" s="34">
        <f>O29*1</f>
        <v>2</v>
      </c>
    </row>
    <row r="30" spans="1:16" ht="18" customHeight="1">
      <c r="A30" s="7"/>
      <c r="B30" s="67">
        <v>9101</v>
      </c>
      <c r="C30" s="67" t="s">
        <v>44</v>
      </c>
      <c r="D30" s="67" t="s">
        <v>45</v>
      </c>
      <c r="E30" s="67" t="s">
        <v>79</v>
      </c>
      <c r="F30" s="21">
        <v>0.65</v>
      </c>
      <c r="G30" s="18">
        <f>IF(F30&gt;H$25,F30-H$25,F30+24-H$25)</f>
        <v>0.2055555555555556</v>
      </c>
      <c r="H30" s="19">
        <f>HOUR(G30)*60*60+MINUTE(G30)*60+SECOND(G30)</f>
        <v>17760</v>
      </c>
      <c r="I30" s="97">
        <v>0.967</v>
      </c>
      <c r="J30" s="19">
        <f>H30*I30</f>
        <v>17173.92</v>
      </c>
      <c r="K30" s="20">
        <f>RANK(J30,J$28:J$32,1)</f>
        <v>3</v>
      </c>
      <c r="L30" s="20">
        <f>RANK(K30,K$28:K$32,1)</f>
        <v>3</v>
      </c>
      <c r="M30" s="19">
        <f>H30*I30</f>
        <v>17173.92</v>
      </c>
      <c r="N30" s="20">
        <f>RANK(M30,M$28:M$32,1)</f>
        <v>3</v>
      </c>
      <c r="O30" s="20">
        <f>RANK(N30,N$28:N$32,1)</f>
        <v>3</v>
      </c>
      <c r="P30" s="34">
        <f>O30*1</f>
        <v>3</v>
      </c>
    </row>
    <row r="31" spans="1:16" ht="18" customHeight="1">
      <c r="A31" s="7"/>
      <c r="B31" s="67">
        <v>1408</v>
      </c>
      <c r="C31" s="69" t="s">
        <v>49</v>
      </c>
      <c r="D31" s="69" t="s">
        <v>50</v>
      </c>
      <c r="E31" s="69" t="s">
        <v>83</v>
      </c>
      <c r="F31" s="21">
        <v>0.691412037037037</v>
      </c>
      <c r="G31" s="18">
        <f>IF(F31&gt;H$25,F31-H$25,F31+24-H$25)</f>
        <v>0.2469675925925926</v>
      </c>
      <c r="H31" s="19">
        <f>HOUR(G31)*60*60+MINUTE(G31)*60+SECOND(G31)</f>
        <v>21338</v>
      </c>
      <c r="I31" s="97">
        <v>0.912</v>
      </c>
      <c r="J31" s="19">
        <f>H31*I31</f>
        <v>19460.256</v>
      </c>
      <c r="K31" s="20">
        <f>RANK(J31,J$28:J$32,1)</f>
        <v>4</v>
      </c>
      <c r="L31" s="20">
        <f>RANK(K31,K$28:K$32,1)</f>
        <v>4</v>
      </c>
      <c r="M31" s="19">
        <f>H31*I31</f>
        <v>19460.256</v>
      </c>
      <c r="N31" s="20">
        <f>RANK(M31,M$28:M$32,1)</f>
        <v>4</v>
      </c>
      <c r="O31" s="20">
        <f>RANK(N31,N$28:N$32,1)</f>
        <v>4</v>
      </c>
      <c r="P31" s="34">
        <f>O31*1</f>
        <v>4</v>
      </c>
    </row>
    <row r="32" spans="1:16" ht="18" customHeight="1">
      <c r="A32" s="7"/>
      <c r="B32" s="67">
        <v>426</v>
      </c>
      <c r="C32" s="67" t="s">
        <v>46</v>
      </c>
      <c r="D32" s="67" t="s">
        <v>47</v>
      </c>
      <c r="E32" s="67" t="s">
        <v>48</v>
      </c>
      <c r="F32" s="21" t="s">
        <v>99</v>
      </c>
      <c r="G32" s="18"/>
      <c r="H32" s="19"/>
      <c r="I32" s="97">
        <v>0.923</v>
      </c>
      <c r="J32" s="19" t="s">
        <v>99</v>
      </c>
      <c r="K32" s="20"/>
      <c r="L32" s="20">
        <v>6</v>
      </c>
      <c r="M32" s="19" t="s">
        <v>99</v>
      </c>
      <c r="N32" s="20"/>
      <c r="O32" s="20">
        <v>6</v>
      </c>
      <c r="P32" s="34">
        <f>O32*1</f>
        <v>6</v>
      </c>
    </row>
    <row r="33" spans="1:16" ht="13.5" customHeight="1">
      <c r="A33" s="3" t="s">
        <v>30</v>
      </c>
      <c r="B33" s="30"/>
      <c r="C33" s="30"/>
      <c r="D33" s="30"/>
      <c r="E33" s="5"/>
      <c r="F33" s="5"/>
      <c r="G33" s="9" t="s">
        <v>0</v>
      </c>
      <c r="H33" s="2">
        <v>0.4444444444444444</v>
      </c>
      <c r="I33" s="10"/>
      <c r="J33" s="11"/>
      <c r="K33" s="12"/>
      <c r="L33" s="5"/>
      <c r="M33" s="12"/>
      <c r="N33" s="12"/>
      <c r="O33" s="5"/>
      <c r="P33" s="31"/>
    </row>
    <row r="34" spans="1:16" ht="12" customHeight="1">
      <c r="A34" s="7"/>
      <c r="B34" s="27" t="s">
        <v>1</v>
      </c>
      <c r="C34" s="90" t="s">
        <v>2</v>
      </c>
      <c r="D34" s="92" t="s">
        <v>3</v>
      </c>
      <c r="E34" s="92" t="s">
        <v>4</v>
      </c>
      <c r="F34" s="13" t="s">
        <v>5</v>
      </c>
      <c r="G34" s="54" t="s">
        <v>6</v>
      </c>
      <c r="H34" s="55"/>
      <c r="I34" s="94" t="s">
        <v>22</v>
      </c>
      <c r="J34" s="51" t="s">
        <v>8</v>
      </c>
      <c r="K34" s="52"/>
      <c r="L34" s="53"/>
      <c r="M34" s="51" t="s">
        <v>9</v>
      </c>
      <c r="N34" s="52"/>
      <c r="O34" s="53"/>
      <c r="P34" s="32" t="s">
        <v>23</v>
      </c>
    </row>
    <row r="35" spans="1:16" ht="12" customHeight="1">
      <c r="A35" s="7"/>
      <c r="B35" s="28" t="s">
        <v>10</v>
      </c>
      <c r="C35" s="91"/>
      <c r="D35" s="93"/>
      <c r="E35" s="93"/>
      <c r="F35" s="46" t="s">
        <v>11</v>
      </c>
      <c r="G35" s="14" t="s">
        <v>11</v>
      </c>
      <c r="H35" s="15" t="s">
        <v>12</v>
      </c>
      <c r="I35" s="95"/>
      <c r="J35" s="16" t="s">
        <v>13</v>
      </c>
      <c r="K35" s="16" t="s">
        <v>14</v>
      </c>
      <c r="L35" s="17" t="s">
        <v>15</v>
      </c>
      <c r="M35" s="16" t="s">
        <v>13</v>
      </c>
      <c r="N35" s="16" t="s">
        <v>14</v>
      </c>
      <c r="O35" s="17" t="s">
        <v>15</v>
      </c>
      <c r="P35" s="33" t="s">
        <v>16</v>
      </c>
    </row>
    <row r="36" spans="1:16" ht="18" customHeight="1">
      <c r="A36" s="7"/>
      <c r="B36" s="86">
        <v>25005</v>
      </c>
      <c r="C36" s="83" t="s">
        <v>93</v>
      </c>
      <c r="D36" s="83" t="s">
        <v>89</v>
      </c>
      <c r="E36" s="83" t="s">
        <v>94</v>
      </c>
      <c r="F36" s="21">
        <v>0.6420949074074074</v>
      </c>
      <c r="G36" s="18">
        <f>IF(F36&gt;H$33,F36-H$33,F36+24-H$33)</f>
        <v>0.19765046296296296</v>
      </c>
      <c r="H36" s="19">
        <f>HOUR(G36)*60*60+MINUTE(G36)*60+SECOND(G36)</f>
        <v>17077</v>
      </c>
      <c r="I36" s="88">
        <v>0.887</v>
      </c>
      <c r="J36" s="19">
        <f>H36*I36</f>
        <v>15147.299</v>
      </c>
      <c r="K36" s="20">
        <f>RANK(J36,J$36:J$42,1)</f>
        <v>1</v>
      </c>
      <c r="L36" s="20">
        <f>RANK(K36,K$36:K$42,1)</f>
        <v>1</v>
      </c>
      <c r="M36" s="19">
        <f>H36*I36</f>
        <v>15147.299</v>
      </c>
      <c r="N36" s="20">
        <f>RANK(M36,M$36:M$42,1)</f>
        <v>1</v>
      </c>
      <c r="O36" s="20">
        <f>RANK(N36,N$36:N$42,1)</f>
        <v>1</v>
      </c>
      <c r="P36" s="34">
        <f>O36*1</f>
        <v>1</v>
      </c>
    </row>
    <row r="37" spans="1:16" ht="18" customHeight="1">
      <c r="A37" s="7"/>
      <c r="B37" s="86">
        <v>25009</v>
      </c>
      <c r="C37" s="83" t="s">
        <v>88</v>
      </c>
      <c r="D37" s="83" t="s">
        <v>89</v>
      </c>
      <c r="E37" s="83" t="s">
        <v>90</v>
      </c>
      <c r="F37" s="21">
        <v>0.6456712962962963</v>
      </c>
      <c r="G37" s="18">
        <f>IF(F37&gt;H$33,F37-H$33,F37+24-H$33)</f>
        <v>0.20122685185185185</v>
      </c>
      <c r="H37" s="19">
        <f>HOUR(G37)*60*60+MINUTE(G37)*60+SECOND(G37)</f>
        <v>17386</v>
      </c>
      <c r="I37" s="88">
        <v>0.887</v>
      </c>
      <c r="J37" s="19">
        <f>H37*I37</f>
        <v>15421.382</v>
      </c>
      <c r="K37" s="20">
        <f>RANK(J37,J$36:J$42,1)</f>
        <v>2</v>
      </c>
      <c r="L37" s="20">
        <f>RANK(K37,K$36:K$42,1)</f>
        <v>2</v>
      </c>
      <c r="M37" s="19">
        <f>H37*I37</f>
        <v>15421.382</v>
      </c>
      <c r="N37" s="20">
        <f>RANK(M37,M$36:M$42,1)</f>
        <v>2</v>
      </c>
      <c r="O37" s="20">
        <f>RANK(N37,N$36:N$42,1)</f>
        <v>2</v>
      </c>
      <c r="P37" s="34">
        <f>O37*1</f>
        <v>2</v>
      </c>
    </row>
    <row r="38" spans="1:16" ht="18" customHeight="1">
      <c r="A38" s="7"/>
      <c r="B38" s="86">
        <v>1</v>
      </c>
      <c r="C38" s="83" t="s">
        <v>91</v>
      </c>
      <c r="D38" s="83" t="s">
        <v>89</v>
      </c>
      <c r="E38" s="83" t="s">
        <v>92</v>
      </c>
      <c r="F38" s="21">
        <v>0.6797800925925926</v>
      </c>
      <c r="G38" s="18">
        <f>IF(F38&gt;H$33,F38-H$33,F38+24-H$33)</f>
        <v>0.23533564814814822</v>
      </c>
      <c r="H38" s="19">
        <f>HOUR(G38)*60*60+MINUTE(G38)*60+SECOND(G38)</f>
        <v>20333</v>
      </c>
      <c r="I38" s="88">
        <v>0.887</v>
      </c>
      <c r="J38" s="19">
        <f>H38*I38</f>
        <v>18035.371</v>
      </c>
      <c r="K38" s="20">
        <f>RANK(J38,J$36:J$42,1)</f>
        <v>3</v>
      </c>
      <c r="L38" s="20">
        <f>RANK(K38,K$36:K$42,1)</f>
        <v>3</v>
      </c>
      <c r="M38" s="19">
        <f>H38*I38</f>
        <v>18035.371</v>
      </c>
      <c r="N38" s="20">
        <f>RANK(M38,M$36:M$42,1)</f>
        <v>3</v>
      </c>
      <c r="O38" s="20">
        <f>RANK(N38,N$36:N$42,1)</f>
        <v>3</v>
      </c>
      <c r="P38" s="34">
        <f>O38*1</f>
        <v>3</v>
      </c>
    </row>
    <row r="39" spans="1:16" ht="18" customHeight="1">
      <c r="A39" s="7"/>
      <c r="B39" s="67">
        <v>1031</v>
      </c>
      <c r="C39" s="67" t="s">
        <v>87</v>
      </c>
      <c r="D39" s="67" t="s">
        <v>32</v>
      </c>
      <c r="E39" s="67" t="s">
        <v>53</v>
      </c>
      <c r="F39" s="99">
        <v>0.6747685185185185</v>
      </c>
      <c r="G39" s="18">
        <f>IF(F39&gt;H$33,F39-H$33,F39+24-H$33)</f>
        <v>0.23032407407407407</v>
      </c>
      <c r="H39" s="19">
        <f>HOUR(G39)*60*60+MINUTE(G39)*60+SECOND(G39)</f>
        <v>19900</v>
      </c>
      <c r="I39" s="87">
        <v>0.991</v>
      </c>
      <c r="J39" s="19">
        <f>H39*I39</f>
        <v>19720.9</v>
      </c>
      <c r="K39" s="20">
        <f>RANK(J39,J$36:J$42,1)</f>
        <v>4</v>
      </c>
      <c r="L39" s="20">
        <f>RANK(K39,K$36:K$42,1)</f>
        <v>4</v>
      </c>
      <c r="M39" s="19">
        <f>H39*I39</f>
        <v>19720.9</v>
      </c>
      <c r="N39" s="20">
        <f>RANK(M39,M$36:M$42,1)</f>
        <v>4</v>
      </c>
      <c r="O39" s="20">
        <f>RANK(N39,N$36:N$42,1)</f>
        <v>4</v>
      </c>
      <c r="P39" s="34">
        <f>O39*1</f>
        <v>4</v>
      </c>
    </row>
    <row r="40" spans="1:16" ht="18" customHeight="1">
      <c r="A40" s="7"/>
      <c r="B40" s="86">
        <v>454</v>
      </c>
      <c r="C40" s="83" t="s">
        <v>95</v>
      </c>
      <c r="D40" s="83" t="s">
        <v>51</v>
      </c>
      <c r="E40" s="83" t="s">
        <v>52</v>
      </c>
      <c r="F40" s="21">
        <v>0.6823148148148147</v>
      </c>
      <c r="G40" s="18">
        <f>IF(F40&gt;H$33,F40-H$33,F40+24-H$33)</f>
        <v>0.2378703703703703</v>
      </c>
      <c r="H40" s="19">
        <f>HOUR(G40)*60*60+MINUTE(G40)*60+SECOND(G40)</f>
        <v>20552</v>
      </c>
      <c r="I40" s="88">
        <v>1.029</v>
      </c>
      <c r="J40" s="19">
        <f>H40*I40</f>
        <v>21148.007999999998</v>
      </c>
      <c r="K40" s="20">
        <f>RANK(J40,J$36:J$42,1)</f>
        <v>5</v>
      </c>
      <c r="L40" s="20">
        <f>RANK(K40,K$36:K$42,1)</f>
        <v>5</v>
      </c>
      <c r="M40" s="19">
        <f>H40*I40</f>
        <v>21148.007999999998</v>
      </c>
      <c r="N40" s="20">
        <f>RANK(M40,M$36:M$42,1)</f>
        <v>5</v>
      </c>
      <c r="O40" s="20">
        <f>RANK(N40,N$36:N$42,1)</f>
        <v>5</v>
      </c>
      <c r="P40" s="34">
        <f>O40*1</f>
        <v>5</v>
      </c>
    </row>
    <row r="41" spans="1:16" ht="18" customHeight="1">
      <c r="A41" s="7"/>
      <c r="B41" s="86">
        <v>2308</v>
      </c>
      <c r="C41" s="83" t="s">
        <v>84</v>
      </c>
      <c r="D41" s="83" t="s">
        <v>85</v>
      </c>
      <c r="E41" s="83" t="s">
        <v>86</v>
      </c>
      <c r="F41" s="21" t="s">
        <v>100</v>
      </c>
      <c r="G41" s="18"/>
      <c r="H41" s="19"/>
      <c r="I41" s="88">
        <v>0.982</v>
      </c>
      <c r="J41" s="19" t="s">
        <v>100</v>
      </c>
      <c r="K41" s="20"/>
      <c r="L41" s="20">
        <v>8</v>
      </c>
      <c r="M41" s="19" t="s">
        <v>100</v>
      </c>
      <c r="N41" s="20"/>
      <c r="O41" s="20">
        <v>8</v>
      </c>
      <c r="P41" s="34">
        <f>O41*1</f>
        <v>8</v>
      </c>
    </row>
    <row r="42" spans="1:16" ht="18" customHeight="1">
      <c r="A42" s="7"/>
      <c r="B42" s="86" t="s">
        <v>54</v>
      </c>
      <c r="C42" s="83" t="s">
        <v>96</v>
      </c>
      <c r="D42" s="83" t="s">
        <v>33</v>
      </c>
      <c r="E42" s="82" t="s">
        <v>97</v>
      </c>
      <c r="F42" s="21" t="s">
        <v>99</v>
      </c>
      <c r="G42" s="18"/>
      <c r="H42" s="19"/>
      <c r="I42" s="88">
        <v>0.995</v>
      </c>
      <c r="J42" s="19" t="s">
        <v>99</v>
      </c>
      <c r="K42" s="20"/>
      <c r="L42" s="20">
        <v>8</v>
      </c>
      <c r="M42" s="19" t="s">
        <v>99</v>
      </c>
      <c r="N42" s="20"/>
      <c r="O42" s="20">
        <v>8</v>
      </c>
      <c r="P42" s="34">
        <f>O42*1</f>
        <v>8</v>
      </c>
    </row>
    <row r="43" spans="1:17" s="6" customFormat="1" ht="12.75" customHeight="1">
      <c r="A43" s="39"/>
      <c r="B43" s="57" t="s">
        <v>31</v>
      </c>
      <c r="C43" s="58"/>
      <c r="D43" s="58"/>
      <c r="E43" s="4"/>
      <c r="F43" s="40"/>
      <c r="G43" s="41"/>
      <c r="H43" s="42"/>
      <c r="I43" s="43"/>
      <c r="J43" s="45"/>
      <c r="K43" s="43"/>
      <c r="L43" s="44"/>
      <c r="N43" s="43"/>
      <c r="O43" s="44"/>
      <c r="P43" s="29"/>
      <c r="Q43" s="50"/>
    </row>
    <row r="44" ht="12.75">
      <c r="C44" s="98" t="s">
        <v>101</v>
      </c>
    </row>
    <row r="45" spans="1:16" ht="12.75">
      <c r="A45" s="7"/>
      <c r="C45" s="30"/>
      <c r="D45" s="30"/>
      <c r="F45" s="22"/>
      <c r="G45" s="23"/>
      <c r="H45" s="24"/>
      <c r="I45" s="38"/>
      <c r="J45" s="24"/>
      <c r="K45" s="25"/>
      <c r="L45" s="25"/>
      <c r="M45" s="29"/>
      <c r="N45" s="25"/>
      <c r="O45" s="25"/>
      <c r="P45" s="37"/>
    </row>
    <row r="46" spans="1:16" ht="12.75">
      <c r="A46" s="7"/>
      <c r="B46" s="30"/>
      <c r="C46" s="30"/>
      <c r="D46" s="30"/>
      <c r="E46" s="49" t="s">
        <v>29</v>
      </c>
      <c r="F46" s="22"/>
      <c r="G46" s="23"/>
      <c r="H46" s="24"/>
      <c r="I46" s="38"/>
      <c r="J46" s="24"/>
      <c r="K46" s="25"/>
      <c r="L46" s="25"/>
      <c r="M46" s="29" t="s">
        <v>20</v>
      </c>
      <c r="N46" s="25"/>
      <c r="O46" s="25"/>
      <c r="P46" s="37"/>
    </row>
    <row r="47" ht="12.75">
      <c r="M47" s="44" t="s">
        <v>102</v>
      </c>
    </row>
  </sheetData>
  <sheetProtection/>
  <mergeCells count="20">
    <mergeCell ref="C34:C35"/>
    <mergeCell ref="D34:D35"/>
    <mergeCell ref="E34:E35"/>
    <mergeCell ref="I34:I35"/>
    <mergeCell ref="I4:I5"/>
    <mergeCell ref="C4:C5"/>
    <mergeCell ref="D4:D5"/>
    <mergeCell ref="E4:E5"/>
    <mergeCell ref="C26:C27"/>
    <mergeCell ref="D26:D27"/>
    <mergeCell ref="C9:C10"/>
    <mergeCell ref="D9:D10"/>
    <mergeCell ref="E9:E10"/>
    <mergeCell ref="I9:I10"/>
    <mergeCell ref="E26:E27"/>
    <mergeCell ref="I26:I27"/>
    <mergeCell ref="I18:I19"/>
    <mergeCell ref="C18:C19"/>
    <mergeCell ref="D18:D19"/>
    <mergeCell ref="E18:E19"/>
  </mergeCells>
  <printOptions/>
  <pageMargins left="0.15748031496062992" right="0" top="0.1968503937007874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sabri</cp:lastModifiedBy>
  <cp:lastPrinted>2015-12-26T14:09:40Z</cp:lastPrinted>
  <dcterms:created xsi:type="dcterms:W3CDTF">2000-09-21T17:28:16Z</dcterms:created>
  <dcterms:modified xsi:type="dcterms:W3CDTF">2015-12-26T16:11:57Z</dcterms:modified>
  <cp:category/>
  <cp:version/>
  <cp:contentType/>
  <cp:contentStatus/>
</cp:coreProperties>
</file>