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521" windowWidth="12120" windowHeight="8490" activeTab="0"/>
  </bookViews>
  <sheets>
    <sheet name="YARIŞ" sheetId="1" r:id="rId1"/>
  </sheets>
  <definedNames/>
  <calcPr fullCalcOnLoad="1"/>
</workbook>
</file>

<file path=xl/sharedStrings.xml><?xml version="1.0" encoding="utf-8"?>
<sst xmlns="http://schemas.openxmlformats.org/spreadsheetml/2006/main" count="139" uniqueCount="95">
  <si>
    <t>:</t>
  </si>
  <si>
    <t>No</t>
  </si>
  <si>
    <t>TCC</t>
  </si>
  <si>
    <t>hh:mm:ss</t>
  </si>
  <si>
    <t>Yelken</t>
  </si>
  <si>
    <t>Finiş Saati</t>
  </si>
  <si>
    <t>gün</t>
  </si>
  <si>
    <t>saniye</t>
  </si>
  <si>
    <t>GEÇİCİ SONUÇ</t>
  </si>
  <si>
    <t>SONUÇ</t>
  </si>
  <si>
    <t>PUANI</t>
  </si>
  <si>
    <t>Düz. Süre</t>
  </si>
  <si>
    <t>Sıra</t>
  </si>
  <si>
    <t>Puan</t>
  </si>
  <si>
    <t>Geçen Süre</t>
  </si>
  <si>
    <t>YARIŞ SEKRETERLİĞİ</t>
  </si>
  <si>
    <t>Tekne Adı</t>
  </si>
  <si>
    <t>Tekne Tipi</t>
  </si>
  <si>
    <t>Tekne Sahibi / Sorumlu Kişi</t>
  </si>
  <si>
    <t>Start Saati</t>
  </si>
  <si>
    <t>FIRST 40</t>
  </si>
  <si>
    <t>GRAND SOLEIL 45</t>
  </si>
  <si>
    <t>OUTLAW</t>
  </si>
  <si>
    <t>MAT 1010</t>
  </si>
  <si>
    <t>FIRST 35</t>
  </si>
  <si>
    <t>KAAN ÖZGÖNENÇ</t>
  </si>
  <si>
    <t>EKER YAYIK AYRAN</t>
  </si>
  <si>
    <t>FIRST 34.7</t>
  </si>
  <si>
    <t>FIRST 30</t>
  </si>
  <si>
    <t>FIRST 40.7</t>
  </si>
  <si>
    <t>QUATTRO</t>
  </si>
  <si>
    <t>YARIŞ KOMİTESİ BAŞKANI</t>
  </si>
  <si>
    <t xml:space="preserve">TAYK /XLIII. YIL DENİZ KUVVETLERİ KUPASI </t>
  </si>
  <si>
    <t>IRC II (YEŞİL) - TCC 1,069 - 1,020 arası</t>
  </si>
  <si>
    <t>IRC III (LACİVERT) - TCC 1,019 - 0,980 arası</t>
  </si>
  <si>
    <t>YARIŞ</t>
  </si>
  <si>
    <t>ADALIN</t>
  </si>
  <si>
    <t>KEYIF 60</t>
  </si>
  <si>
    <t>ARCHER</t>
  </si>
  <si>
    <t>DHO ABOSA</t>
  </si>
  <si>
    <t>DHO ARMA</t>
  </si>
  <si>
    <t>DHO AKOVA</t>
  </si>
  <si>
    <t>DHO AVARA</t>
  </si>
  <si>
    <t>PUPA - FIFTY FIFTY</t>
  </si>
  <si>
    <t>LOGO</t>
  </si>
  <si>
    <t>ARCELIK ALIZE</t>
  </si>
  <si>
    <t>KOMET CHEESE</t>
  </si>
  <si>
    <t>PALMARİNA SAILING-İZMİR YELKEN</t>
  </si>
  <si>
    <t>MAUI</t>
  </si>
  <si>
    <t>CENTURION 40 S</t>
  </si>
  <si>
    <t>DHO ALESTA</t>
  </si>
  <si>
    <t>OTK 36</t>
  </si>
  <si>
    <t>F35 EXPRESS HEDEF YELKEN ERGO</t>
  </si>
  <si>
    <t>TUANA 1</t>
  </si>
  <si>
    <t>A 35</t>
  </si>
  <si>
    <t>FORD OTOSAN TURGUT REIS</t>
  </si>
  <si>
    <t>ARVENTO i-MARINE</t>
  </si>
  <si>
    <t>ATILGAN</t>
  </si>
  <si>
    <t>FIRST 36.7</t>
  </si>
  <si>
    <t>GÜNES SIGORTA FALCON</t>
  </si>
  <si>
    <t>PUMA HUNTER</t>
  </si>
  <si>
    <t>YEDICERILER</t>
  </si>
  <si>
    <t>MAT 10 MK2</t>
  </si>
  <si>
    <t>DHO ORSA</t>
  </si>
  <si>
    <t>OTK 31.5</t>
  </si>
  <si>
    <t>A. HADİ TÜRKAY/METİN ŞERİFHAN</t>
  </si>
  <si>
    <t>ELİF GÜMRÜK/K. ERHAN KARACA</t>
  </si>
  <si>
    <t>M. YAŞAR AKÇAY</t>
  </si>
  <si>
    <t>DzKK/ANER SARIOĞLU</t>
  </si>
  <si>
    <t>DzKK/Y. MERT KÖSEOĞLU</t>
  </si>
  <si>
    <t>DzKK/ONUR ÖZÇETİN</t>
  </si>
  <si>
    <t>DzKK/HAMİT ŞALCI</t>
  </si>
  <si>
    <t>ÖZER TEKKAYA/CENK TEKKAYA</t>
  </si>
  <si>
    <t>M. TUĞRUL TEKBULUT/M. SERDAR ÖNER</t>
  </si>
  <si>
    <t>EMRE DERMAN</t>
  </si>
  <si>
    <t>SİNAN SÜMER/ATEŞ ÇINAR</t>
  </si>
  <si>
    <t>LEVENT ÖZYÜRÜK/LEVENT PEYNİRCİ</t>
  </si>
  <si>
    <t xml:space="preserve">M. UFUK TİYANŞAN </t>
  </si>
  <si>
    <t>DzKK/SEDAT YAYLA</t>
  </si>
  <si>
    <t>VEDAT TEZMAN/HEDEF YELKEN/YİĞİT EROĞLU</t>
  </si>
  <si>
    <t>FATİH KONUKOĞLU</t>
  </si>
  <si>
    <t>AHMET EKER</t>
  </si>
  <si>
    <t>TAYK/S. KORU SARIKAYA</t>
  </si>
  <si>
    <t>HÜSEYİN ERİŞEN</t>
  </si>
  <si>
    <t>HASAN UTKU ÇETİNER</t>
  </si>
  <si>
    <t>DENİZ YILMAZ</t>
  </si>
  <si>
    <t>ERGÜN TÜRKER</t>
  </si>
  <si>
    <t>FEYYAZ ÜNAL</t>
  </si>
  <si>
    <t>TOLGA TUNCER</t>
  </si>
  <si>
    <t>DzKK/AHMET YILMAZ</t>
  </si>
  <si>
    <t>SHAK SHUKA GTT LOJISTICS</t>
  </si>
  <si>
    <t xml:space="preserve">EJDER VAROL </t>
  </si>
  <si>
    <t>RET</t>
  </si>
  <si>
    <t xml:space="preserve"> (İSTANBUL-SIĞACIK)  11-14 AĞUSTOS 2014</t>
  </si>
  <si>
    <t>14 Ağustos 2014 saat: 09:30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</si>
</sst>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</numFmts>
  <fonts count="31">
    <font>
      <sz val="10"/>
      <name val="Arial"/>
      <family val="0"/>
    </font>
    <font>
      <b/>
      <sz val="10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sz val="11"/>
      <name val="Arial Tur"/>
      <family val="2"/>
    </font>
    <font>
      <sz val="10"/>
      <name val="Arial Tur"/>
      <family val="2"/>
    </font>
    <font>
      <b/>
      <sz val="11"/>
      <name val="Arial Tur"/>
      <family val="2"/>
    </font>
    <font>
      <b/>
      <sz val="9"/>
      <name val="Arial Tur"/>
      <family val="2"/>
    </font>
    <font>
      <b/>
      <sz val="8"/>
      <name val="Arial Tu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7" borderId="6" applyNumberFormat="0" applyAlignment="0" applyProtection="0"/>
    <xf numFmtId="0" fontId="22" fillId="16" borderId="6" applyNumberFormat="0" applyAlignment="0" applyProtection="0"/>
    <xf numFmtId="0" fontId="23" fillId="17" borderId="7" applyNumberFormat="0" applyAlignment="0" applyProtection="0"/>
    <xf numFmtId="0" fontId="2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18" borderId="8" applyNumberFormat="0" applyFont="0" applyAlignment="0" applyProtection="0"/>
    <xf numFmtId="0" fontId="26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2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21" fontId="3" fillId="0" borderId="10" xfId="0" applyNumberFormat="1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81" fontId="1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20" fontId="2" fillId="0" borderId="0" xfId="0" applyNumberFormat="1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80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81" fontId="8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80" fontId="7" fillId="0" borderId="10" xfId="0" applyNumberFormat="1" applyFont="1" applyFill="1" applyBorder="1" applyAlignment="1">
      <alignment horizontal="center"/>
    </xf>
    <xf numFmtId="181" fontId="7" fillId="0" borderId="12" xfId="0" applyNumberFormat="1" applyFont="1" applyFill="1" applyBorder="1" applyAlignment="1">
      <alignment horizontal="center"/>
    </xf>
    <xf numFmtId="181" fontId="7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1" fontId="7" fillId="0" borderId="12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81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181" fontId="8" fillId="0" borderId="11" xfId="0" applyNumberFormat="1" applyFont="1" applyFill="1" applyBorder="1" applyAlignment="1">
      <alignment horizontal="center" vertical="center"/>
    </xf>
    <xf numFmtId="181" fontId="8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104775" y="116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1.57421875" style="10" customWidth="1"/>
    <col min="2" max="2" width="6.7109375" style="10" customWidth="1"/>
    <col min="3" max="3" width="30.00390625" style="10" customWidth="1"/>
    <col min="4" max="4" width="14.00390625" style="10" customWidth="1"/>
    <col min="5" max="5" width="35.00390625" style="10" customWidth="1"/>
    <col min="6" max="6" width="7.57421875" style="12" customWidth="1"/>
    <col min="7" max="7" width="3.28125" style="12" customWidth="1"/>
    <col min="8" max="8" width="8.140625" style="12" customWidth="1"/>
    <col min="9" max="9" width="6.8515625" style="12" customWidth="1"/>
    <col min="10" max="10" width="5.140625" style="13" customWidth="1"/>
    <col min="11" max="11" width="7.28125" style="12" customWidth="1"/>
    <col min="12" max="12" width="3.57421875" style="12" customWidth="1"/>
    <col min="13" max="13" width="4.00390625" style="14" customWidth="1"/>
    <col min="14" max="14" width="7.28125" style="12" customWidth="1"/>
    <col min="15" max="15" width="3.57421875" style="12" customWidth="1"/>
    <col min="16" max="16" width="4.00390625" style="14" customWidth="1"/>
    <col min="17" max="17" width="6.00390625" style="46" customWidth="1"/>
    <col min="18" max="16384" width="9.140625" style="12" customWidth="1"/>
  </cols>
  <sheetData>
    <row r="1" spans="1:17" s="6" customFormat="1" ht="15" customHeight="1">
      <c r="A1" s="27"/>
      <c r="B1" s="57"/>
      <c r="C1" s="57"/>
      <c r="D1" s="57"/>
      <c r="E1" s="57"/>
      <c r="F1" s="11" t="s">
        <v>32</v>
      </c>
      <c r="G1" s="59"/>
      <c r="H1" s="60"/>
      <c r="I1" s="61"/>
      <c r="J1" s="62"/>
      <c r="K1" s="61"/>
      <c r="L1" s="63"/>
      <c r="M1" s="63"/>
      <c r="N1" s="61"/>
      <c r="O1" s="63"/>
      <c r="P1" s="63"/>
      <c r="Q1" s="64"/>
    </row>
    <row r="2" spans="1:17" s="6" customFormat="1" ht="15" customHeight="1">
      <c r="A2" s="27"/>
      <c r="B2" s="57"/>
      <c r="C2" s="57"/>
      <c r="D2" s="57"/>
      <c r="E2" s="57"/>
      <c r="F2" s="69" t="s">
        <v>93</v>
      </c>
      <c r="G2" s="59"/>
      <c r="H2" s="60"/>
      <c r="I2" s="61"/>
      <c r="J2" s="62"/>
      <c r="K2" s="61"/>
      <c r="L2" s="63"/>
      <c r="M2" s="63"/>
      <c r="N2" s="61"/>
      <c r="O2" s="63"/>
      <c r="P2" s="63"/>
      <c r="Q2" s="64"/>
    </row>
    <row r="3" spans="1:17" s="6" customFormat="1" ht="19.5" customHeight="1">
      <c r="A3" s="27"/>
      <c r="B3" s="57"/>
      <c r="C3" s="57"/>
      <c r="D3" s="57"/>
      <c r="E3" s="57"/>
      <c r="F3" s="74"/>
      <c r="G3" s="59"/>
      <c r="H3" s="60"/>
      <c r="I3" s="61"/>
      <c r="J3" s="62"/>
      <c r="K3" s="61"/>
      <c r="L3" s="63"/>
      <c r="M3" s="63"/>
      <c r="N3" s="61"/>
      <c r="O3" s="63"/>
      <c r="P3" s="63"/>
      <c r="Q3" s="64"/>
    </row>
    <row r="4" spans="1:17" s="25" customFormat="1" ht="19.5" customHeight="1">
      <c r="A4" s="41" t="s">
        <v>33</v>
      </c>
      <c r="B4" s="15"/>
      <c r="C4" s="15"/>
      <c r="D4" s="15"/>
      <c r="E4" s="15"/>
      <c r="F4" s="16" t="s">
        <v>19</v>
      </c>
      <c r="G4" s="17" t="s">
        <v>0</v>
      </c>
      <c r="H4" s="18">
        <v>0.6770833333333334</v>
      </c>
      <c r="I4" s="19"/>
      <c r="J4" s="20"/>
      <c r="K4" s="21"/>
      <c r="L4" s="17"/>
      <c r="M4" s="22"/>
      <c r="N4" s="23"/>
      <c r="O4" s="15"/>
      <c r="P4" s="24"/>
      <c r="Q4" s="42"/>
    </row>
    <row r="5" spans="1:17" s="6" customFormat="1" ht="12" customHeight="1">
      <c r="A5" s="86"/>
      <c r="B5" s="26" t="s">
        <v>4</v>
      </c>
      <c r="C5" s="77" t="s">
        <v>16</v>
      </c>
      <c r="D5" s="77" t="s">
        <v>17</v>
      </c>
      <c r="E5" s="77" t="s">
        <v>18</v>
      </c>
      <c r="F5" s="26" t="s">
        <v>5</v>
      </c>
      <c r="G5" s="82" t="s">
        <v>14</v>
      </c>
      <c r="H5" s="83"/>
      <c r="I5" s="84"/>
      <c r="J5" s="75" t="s">
        <v>2</v>
      </c>
      <c r="K5" s="79" t="s">
        <v>8</v>
      </c>
      <c r="L5" s="80"/>
      <c r="M5" s="81"/>
      <c r="N5" s="79" t="s">
        <v>9</v>
      </c>
      <c r="O5" s="80"/>
      <c r="P5" s="81"/>
      <c r="Q5" s="43" t="s">
        <v>35</v>
      </c>
    </row>
    <row r="6" spans="1:17" s="6" customFormat="1" ht="10.5" customHeight="1">
      <c r="A6" s="86"/>
      <c r="B6" s="28" t="s">
        <v>1</v>
      </c>
      <c r="C6" s="85"/>
      <c r="D6" s="85"/>
      <c r="E6" s="85"/>
      <c r="F6" s="29" t="s">
        <v>3</v>
      </c>
      <c r="G6" s="28" t="s">
        <v>6</v>
      </c>
      <c r="H6" s="29" t="s">
        <v>3</v>
      </c>
      <c r="I6" s="30" t="s">
        <v>7</v>
      </c>
      <c r="J6" s="76"/>
      <c r="K6" s="31" t="s">
        <v>11</v>
      </c>
      <c r="L6" s="31" t="s">
        <v>12</v>
      </c>
      <c r="M6" s="32" t="s">
        <v>13</v>
      </c>
      <c r="N6" s="31" t="s">
        <v>11</v>
      </c>
      <c r="O6" s="31" t="s">
        <v>12</v>
      </c>
      <c r="P6" s="32" t="s">
        <v>13</v>
      </c>
      <c r="Q6" s="44" t="s">
        <v>10</v>
      </c>
    </row>
    <row r="7" spans="1:17" s="6" customFormat="1" ht="15.75" customHeight="1">
      <c r="A7" s="27"/>
      <c r="B7" s="50">
        <v>3512</v>
      </c>
      <c r="C7" s="52" t="s">
        <v>47</v>
      </c>
      <c r="D7" s="50" t="s">
        <v>23</v>
      </c>
      <c r="E7" s="53" t="s">
        <v>25</v>
      </c>
      <c r="F7" s="1">
        <v>0.7243981481481482</v>
      </c>
      <c r="G7" s="2">
        <v>2</v>
      </c>
      <c r="H7" s="3">
        <f aca="true" t="shared" si="0" ref="H7:H26">IF(F7&gt;H$4,F7-H$4,F7+24-H$4)</f>
        <v>0.04731481481481481</v>
      </c>
      <c r="I7" s="4">
        <f aca="true" t="shared" si="1" ref="I7:I26">DAY(G7)*24*60*60+HOUR(H7)*60*60+MINUTE(H7)*60+SECOND(H7)</f>
        <v>176888</v>
      </c>
      <c r="J7" s="48">
        <v>1.036</v>
      </c>
      <c r="K7" s="4">
        <f aca="true" t="shared" si="2" ref="K7:K26">I7*J7</f>
        <v>183255.968</v>
      </c>
      <c r="L7" s="5">
        <f aca="true" t="shared" si="3" ref="L7:M26">RANK(K7,K$7:K$26,1)</f>
        <v>1</v>
      </c>
      <c r="M7" s="5">
        <f t="shared" si="3"/>
        <v>1</v>
      </c>
      <c r="N7" s="4">
        <f aca="true" t="shared" si="4" ref="N7:N26">I7*J7</f>
        <v>183255.968</v>
      </c>
      <c r="O7" s="5">
        <f aca="true" t="shared" si="5" ref="O7:P26">RANK(N7,N$7:N$26,1)</f>
        <v>1</v>
      </c>
      <c r="P7" s="5">
        <f t="shared" si="5"/>
        <v>1</v>
      </c>
      <c r="Q7" s="47">
        <f aca="true" t="shared" si="6" ref="Q7:Q26">P7*2.5</f>
        <v>2.5</v>
      </c>
    </row>
    <row r="8" spans="1:17" s="6" customFormat="1" ht="15.75" customHeight="1">
      <c r="A8" s="27"/>
      <c r="B8" s="50">
        <v>965</v>
      </c>
      <c r="C8" s="52" t="s">
        <v>26</v>
      </c>
      <c r="D8" s="66" t="s">
        <v>54</v>
      </c>
      <c r="E8" s="53" t="s">
        <v>81</v>
      </c>
      <c r="F8" s="1">
        <v>0.766724537037037</v>
      </c>
      <c r="G8" s="2">
        <v>2</v>
      </c>
      <c r="H8" s="3">
        <f t="shared" si="0"/>
        <v>0.08964120370370365</v>
      </c>
      <c r="I8" s="4">
        <f t="shared" si="1"/>
        <v>180545</v>
      </c>
      <c r="J8" s="48">
        <v>1.027</v>
      </c>
      <c r="K8" s="4">
        <f t="shared" si="2"/>
        <v>185419.715</v>
      </c>
      <c r="L8" s="5">
        <f t="shared" si="3"/>
        <v>2</v>
      </c>
      <c r="M8" s="5">
        <f t="shared" si="3"/>
        <v>2</v>
      </c>
      <c r="N8" s="4">
        <f t="shared" si="4"/>
        <v>185419.715</v>
      </c>
      <c r="O8" s="5">
        <f t="shared" si="5"/>
        <v>2</v>
      </c>
      <c r="P8" s="5">
        <f t="shared" si="5"/>
        <v>2</v>
      </c>
      <c r="Q8" s="47">
        <f t="shared" si="6"/>
        <v>5</v>
      </c>
    </row>
    <row r="9" spans="1:17" s="6" customFormat="1" ht="15.75" customHeight="1">
      <c r="A9" s="27"/>
      <c r="B9" s="50">
        <v>1014</v>
      </c>
      <c r="C9" s="52" t="s">
        <v>22</v>
      </c>
      <c r="D9" s="66" t="s">
        <v>23</v>
      </c>
      <c r="E9" s="53" t="s">
        <v>74</v>
      </c>
      <c r="F9" s="1">
        <v>0.743125</v>
      </c>
      <c r="G9" s="2">
        <v>2</v>
      </c>
      <c r="H9" s="3">
        <f t="shared" si="0"/>
        <v>0.06604166666666667</v>
      </c>
      <c r="I9" s="4">
        <f t="shared" si="1"/>
        <v>178506</v>
      </c>
      <c r="J9" s="48">
        <v>1.039</v>
      </c>
      <c r="K9" s="4">
        <f t="shared" si="2"/>
        <v>185467.734</v>
      </c>
      <c r="L9" s="5">
        <f t="shared" si="3"/>
        <v>3</v>
      </c>
      <c r="M9" s="5">
        <f t="shared" si="3"/>
        <v>3</v>
      </c>
      <c r="N9" s="4">
        <f t="shared" si="4"/>
        <v>185467.734</v>
      </c>
      <c r="O9" s="5">
        <f t="shared" si="5"/>
        <v>3</v>
      </c>
      <c r="P9" s="5">
        <f t="shared" si="5"/>
        <v>3</v>
      </c>
      <c r="Q9" s="47">
        <f t="shared" si="6"/>
        <v>7.5</v>
      </c>
    </row>
    <row r="10" spans="1:17" s="6" customFormat="1" ht="15.75" customHeight="1">
      <c r="A10" s="27"/>
      <c r="B10" s="50">
        <v>1960</v>
      </c>
      <c r="C10" s="66" t="s">
        <v>36</v>
      </c>
      <c r="D10" s="52" t="s">
        <v>29</v>
      </c>
      <c r="E10" s="68" t="s">
        <v>65</v>
      </c>
      <c r="F10" s="1">
        <v>0.737974537037037</v>
      </c>
      <c r="G10" s="2">
        <v>2</v>
      </c>
      <c r="H10" s="3">
        <f t="shared" si="0"/>
        <v>0.0608912037037036</v>
      </c>
      <c r="I10" s="4">
        <f t="shared" si="1"/>
        <v>178061</v>
      </c>
      <c r="J10" s="48">
        <v>1.044</v>
      </c>
      <c r="K10" s="4">
        <f t="shared" si="2"/>
        <v>185895.684</v>
      </c>
      <c r="L10" s="5">
        <f t="shared" si="3"/>
        <v>4</v>
      </c>
      <c r="M10" s="5">
        <f t="shared" si="3"/>
        <v>4</v>
      </c>
      <c r="N10" s="4">
        <f t="shared" si="4"/>
        <v>185895.684</v>
      </c>
      <c r="O10" s="5">
        <f t="shared" si="5"/>
        <v>4</v>
      </c>
      <c r="P10" s="5">
        <f t="shared" si="5"/>
        <v>4</v>
      </c>
      <c r="Q10" s="47">
        <f t="shared" si="6"/>
        <v>10</v>
      </c>
    </row>
    <row r="11" spans="1:17" s="6" customFormat="1" ht="15.75" customHeight="1">
      <c r="A11" s="27"/>
      <c r="B11" s="50">
        <v>818</v>
      </c>
      <c r="C11" s="66" t="s">
        <v>52</v>
      </c>
      <c r="D11" s="52" t="s">
        <v>24</v>
      </c>
      <c r="E11" s="68" t="s">
        <v>79</v>
      </c>
      <c r="F11" s="1">
        <v>0.7784722222222222</v>
      </c>
      <c r="G11" s="2">
        <v>2</v>
      </c>
      <c r="H11" s="3">
        <f t="shared" si="0"/>
        <v>0.10138888888888886</v>
      </c>
      <c r="I11" s="4">
        <f t="shared" si="1"/>
        <v>181560</v>
      </c>
      <c r="J11" s="48">
        <v>1.029</v>
      </c>
      <c r="K11" s="4">
        <f t="shared" si="2"/>
        <v>186825.24</v>
      </c>
      <c r="L11" s="5">
        <f t="shared" si="3"/>
        <v>5</v>
      </c>
      <c r="M11" s="5">
        <f t="shared" si="3"/>
        <v>5</v>
      </c>
      <c r="N11" s="4">
        <f t="shared" si="4"/>
        <v>186825.24</v>
      </c>
      <c r="O11" s="5">
        <f t="shared" si="5"/>
        <v>5</v>
      </c>
      <c r="P11" s="5">
        <f t="shared" si="5"/>
        <v>5</v>
      </c>
      <c r="Q11" s="47">
        <f t="shared" si="6"/>
        <v>12.5</v>
      </c>
    </row>
    <row r="12" spans="1:17" s="6" customFormat="1" ht="15.75" customHeight="1">
      <c r="A12" s="27"/>
      <c r="B12" s="50">
        <v>508</v>
      </c>
      <c r="C12" s="66" t="s">
        <v>44</v>
      </c>
      <c r="D12" s="50" t="s">
        <v>23</v>
      </c>
      <c r="E12" s="68" t="s">
        <v>73</v>
      </c>
      <c r="F12" s="1">
        <v>0.7683101851851851</v>
      </c>
      <c r="G12" s="2">
        <v>2</v>
      </c>
      <c r="H12" s="3">
        <f t="shared" si="0"/>
        <v>0.09122685185185175</v>
      </c>
      <c r="I12" s="4">
        <f t="shared" si="1"/>
        <v>180682</v>
      </c>
      <c r="J12" s="48">
        <v>1.038</v>
      </c>
      <c r="K12" s="4">
        <f t="shared" si="2"/>
        <v>187547.916</v>
      </c>
      <c r="L12" s="5">
        <f t="shared" si="3"/>
        <v>6</v>
      </c>
      <c r="M12" s="5">
        <f t="shared" si="3"/>
        <v>6</v>
      </c>
      <c r="N12" s="4">
        <f t="shared" si="4"/>
        <v>187547.916</v>
      </c>
      <c r="O12" s="5">
        <f t="shared" si="5"/>
        <v>6</v>
      </c>
      <c r="P12" s="5">
        <f t="shared" si="5"/>
        <v>6</v>
      </c>
      <c r="Q12" s="47">
        <f t="shared" si="6"/>
        <v>15</v>
      </c>
    </row>
    <row r="13" spans="1:17" s="6" customFormat="1" ht="15.75" customHeight="1">
      <c r="A13" s="27"/>
      <c r="B13" s="50">
        <v>2071</v>
      </c>
      <c r="C13" s="66" t="s">
        <v>55</v>
      </c>
      <c r="D13" s="50" t="s">
        <v>24</v>
      </c>
      <c r="E13" s="68" t="s">
        <v>82</v>
      </c>
      <c r="F13" s="1">
        <v>0.8028935185185185</v>
      </c>
      <c r="G13" s="2">
        <v>2</v>
      </c>
      <c r="H13" s="3">
        <f t="shared" si="0"/>
        <v>0.12581018518518516</v>
      </c>
      <c r="I13" s="4">
        <f t="shared" si="1"/>
        <v>183670</v>
      </c>
      <c r="J13" s="48">
        <v>1.022</v>
      </c>
      <c r="K13" s="4">
        <f t="shared" si="2"/>
        <v>187710.74</v>
      </c>
      <c r="L13" s="5">
        <f t="shared" si="3"/>
        <v>7</v>
      </c>
      <c r="M13" s="5">
        <f t="shared" si="3"/>
        <v>7</v>
      </c>
      <c r="N13" s="4">
        <f t="shared" si="4"/>
        <v>187710.74</v>
      </c>
      <c r="O13" s="5">
        <f t="shared" si="5"/>
        <v>7</v>
      </c>
      <c r="P13" s="5">
        <f t="shared" si="5"/>
        <v>7</v>
      </c>
      <c r="Q13" s="47">
        <f t="shared" si="6"/>
        <v>17.5</v>
      </c>
    </row>
    <row r="14" spans="1:17" s="6" customFormat="1" ht="15.75" customHeight="1">
      <c r="A14" s="27"/>
      <c r="B14" s="51">
        <v>2727</v>
      </c>
      <c r="C14" s="68" t="s">
        <v>53</v>
      </c>
      <c r="D14" s="51" t="s">
        <v>24</v>
      </c>
      <c r="E14" s="66" t="s">
        <v>80</v>
      </c>
      <c r="F14" s="1">
        <v>0.7908449074074074</v>
      </c>
      <c r="G14" s="2">
        <v>2</v>
      </c>
      <c r="H14" s="3">
        <f t="shared" si="0"/>
        <v>0.11376157407407406</v>
      </c>
      <c r="I14" s="4">
        <f t="shared" si="1"/>
        <v>182629</v>
      </c>
      <c r="J14" s="48">
        <v>1.028</v>
      </c>
      <c r="K14" s="4">
        <f t="shared" si="2"/>
        <v>187742.612</v>
      </c>
      <c r="L14" s="5">
        <f t="shared" si="3"/>
        <v>8</v>
      </c>
      <c r="M14" s="5">
        <f t="shared" si="3"/>
        <v>8</v>
      </c>
      <c r="N14" s="4">
        <f t="shared" si="4"/>
        <v>187742.612</v>
      </c>
      <c r="O14" s="5">
        <f t="shared" si="5"/>
        <v>8</v>
      </c>
      <c r="P14" s="5">
        <f t="shared" si="5"/>
        <v>8</v>
      </c>
      <c r="Q14" s="47">
        <f t="shared" si="6"/>
        <v>20</v>
      </c>
    </row>
    <row r="15" spans="1:17" s="6" customFormat="1" ht="15.75" customHeight="1">
      <c r="A15" s="27"/>
      <c r="B15" s="50">
        <v>1582</v>
      </c>
      <c r="C15" s="66" t="s">
        <v>45</v>
      </c>
      <c r="D15" s="50" t="s">
        <v>23</v>
      </c>
      <c r="E15" s="68" t="s">
        <v>75</v>
      </c>
      <c r="F15" s="1">
        <v>0.7714467592592592</v>
      </c>
      <c r="G15" s="2">
        <v>2</v>
      </c>
      <c r="H15" s="3">
        <f t="shared" si="0"/>
        <v>0.09436342592592584</v>
      </c>
      <c r="I15" s="4">
        <f t="shared" si="1"/>
        <v>180953</v>
      </c>
      <c r="J15" s="48">
        <v>1.038</v>
      </c>
      <c r="K15" s="4">
        <f t="shared" si="2"/>
        <v>187829.214</v>
      </c>
      <c r="L15" s="5">
        <f t="shared" si="3"/>
        <v>9</v>
      </c>
      <c r="M15" s="5">
        <f t="shared" si="3"/>
        <v>9</v>
      </c>
      <c r="N15" s="4">
        <f t="shared" si="4"/>
        <v>187829.214</v>
      </c>
      <c r="O15" s="5">
        <f t="shared" si="5"/>
        <v>9</v>
      </c>
      <c r="P15" s="5">
        <f t="shared" si="5"/>
        <v>9</v>
      </c>
      <c r="Q15" s="47">
        <f t="shared" si="6"/>
        <v>22.5</v>
      </c>
    </row>
    <row r="16" spans="1:17" s="6" customFormat="1" ht="15.75" customHeight="1">
      <c r="A16" s="27"/>
      <c r="B16" s="50">
        <v>2028</v>
      </c>
      <c r="C16" s="66" t="s">
        <v>37</v>
      </c>
      <c r="D16" s="50" t="s">
        <v>21</v>
      </c>
      <c r="E16" s="68" t="s">
        <v>66</v>
      </c>
      <c r="F16" s="1">
        <v>0.7469328703703703</v>
      </c>
      <c r="G16" s="2">
        <v>2</v>
      </c>
      <c r="H16" s="3">
        <f t="shared" si="0"/>
        <v>0.06984953703703689</v>
      </c>
      <c r="I16" s="4">
        <f t="shared" si="1"/>
        <v>178835</v>
      </c>
      <c r="J16" s="48">
        <v>1.06</v>
      </c>
      <c r="K16" s="4">
        <f t="shared" si="2"/>
        <v>189565.1</v>
      </c>
      <c r="L16" s="5">
        <f t="shared" si="3"/>
        <v>10</v>
      </c>
      <c r="M16" s="5">
        <f t="shared" si="3"/>
        <v>10</v>
      </c>
      <c r="N16" s="4">
        <f t="shared" si="4"/>
        <v>189565.1</v>
      </c>
      <c r="O16" s="5">
        <f t="shared" si="5"/>
        <v>10</v>
      </c>
      <c r="P16" s="5">
        <f t="shared" si="5"/>
        <v>10</v>
      </c>
      <c r="Q16" s="47">
        <f t="shared" si="6"/>
        <v>25</v>
      </c>
    </row>
    <row r="17" spans="1:17" s="6" customFormat="1" ht="15.75" customHeight="1">
      <c r="A17" s="27"/>
      <c r="B17" s="50">
        <v>1773</v>
      </c>
      <c r="C17" s="66" t="s">
        <v>40</v>
      </c>
      <c r="D17" s="50" t="s">
        <v>29</v>
      </c>
      <c r="E17" s="68" t="s">
        <v>69</v>
      </c>
      <c r="F17" s="1">
        <v>0.7671875</v>
      </c>
      <c r="G17" s="2">
        <v>2</v>
      </c>
      <c r="H17" s="3">
        <f t="shared" si="0"/>
        <v>0.09010416666666665</v>
      </c>
      <c r="I17" s="4">
        <f t="shared" si="1"/>
        <v>180585</v>
      </c>
      <c r="J17" s="48">
        <v>1.05</v>
      </c>
      <c r="K17" s="4">
        <f t="shared" si="2"/>
        <v>189614.25</v>
      </c>
      <c r="L17" s="5">
        <f t="shared" si="3"/>
        <v>11</v>
      </c>
      <c r="M17" s="5">
        <f t="shared" si="3"/>
        <v>11</v>
      </c>
      <c r="N17" s="4">
        <f t="shared" si="4"/>
        <v>189614.25</v>
      </c>
      <c r="O17" s="5">
        <f t="shared" si="5"/>
        <v>11</v>
      </c>
      <c r="P17" s="5">
        <f t="shared" si="5"/>
        <v>11</v>
      </c>
      <c r="Q17" s="47">
        <f t="shared" si="6"/>
        <v>27.5</v>
      </c>
    </row>
    <row r="18" spans="1:17" s="6" customFormat="1" ht="15.75" customHeight="1">
      <c r="A18" s="27"/>
      <c r="B18" s="50">
        <v>2035</v>
      </c>
      <c r="C18" s="66" t="s">
        <v>56</v>
      </c>
      <c r="D18" s="50" t="s">
        <v>24</v>
      </c>
      <c r="E18" s="66" t="s">
        <v>91</v>
      </c>
      <c r="F18" s="1">
        <v>0.817824074074074</v>
      </c>
      <c r="G18" s="2">
        <v>2</v>
      </c>
      <c r="H18" s="3">
        <f t="shared" si="0"/>
        <v>0.1407407407407406</v>
      </c>
      <c r="I18" s="4">
        <f t="shared" si="1"/>
        <v>184960</v>
      </c>
      <c r="J18" s="48">
        <v>1.027</v>
      </c>
      <c r="K18" s="4">
        <f t="shared" si="2"/>
        <v>189953.91999999998</v>
      </c>
      <c r="L18" s="5">
        <f t="shared" si="3"/>
        <v>12</v>
      </c>
      <c r="M18" s="5">
        <f t="shared" si="3"/>
        <v>12</v>
      </c>
      <c r="N18" s="4">
        <f t="shared" si="4"/>
        <v>189953.91999999998</v>
      </c>
      <c r="O18" s="5">
        <f t="shared" si="5"/>
        <v>12</v>
      </c>
      <c r="P18" s="5">
        <f t="shared" si="5"/>
        <v>12</v>
      </c>
      <c r="Q18" s="47">
        <f t="shared" si="6"/>
        <v>30</v>
      </c>
    </row>
    <row r="19" spans="1:17" s="6" customFormat="1" ht="15.75" customHeight="1">
      <c r="A19" s="27"/>
      <c r="B19" s="50">
        <v>5050</v>
      </c>
      <c r="C19" s="66" t="s">
        <v>43</v>
      </c>
      <c r="D19" s="50" t="s">
        <v>29</v>
      </c>
      <c r="E19" s="68" t="s">
        <v>72</v>
      </c>
      <c r="F19" s="1">
        <v>0.8030555555555555</v>
      </c>
      <c r="G19" s="2">
        <v>2</v>
      </c>
      <c r="H19" s="3">
        <f t="shared" si="0"/>
        <v>0.12597222222222215</v>
      </c>
      <c r="I19" s="4">
        <f t="shared" si="1"/>
        <v>183684</v>
      </c>
      <c r="J19" s="48">
        <v>1.044</v>
      </c>
      <c r="K19" s="4">
        <f t="shared" si="2"/>
        <v>191766.09600000002</v>
      </c>
      <c r="L19" s="5">
        <f t="shared" si="3"/>
        <v>13</v>
      </c>
      <c r="M19" s="5">
        <f t="shared" si="3"/>
        <v>13</v>
      </c>
      <c r="N19" s="4">
        <f t="shared" si="4"/>
        <v>191766.09600000002</v>
      </c>
      <c r="O19" s="5">
        <f t="shared" si="5"/>
        <v>13</v>
      </c>
      <c r="P19" s="5">
        <f t="shared" si="5"/>
        <v>13</v>
      </c>
      <c r="Q19" s="47">
        <f t="shared" si="6"/>
        <v>32.5</v>
      </c>
    </row>
    <row r="20" spans="1:17" s="6" customFormat="1" ht="15.75" customHeight="1">
      <c r="A20" s="27"/>
      <c r="B20" s="50">
        <v>1774</v>
      </c>
      <c r="C20" s="66" t="s">
        <v>42</v>
      </c>
      <c r="D20" s="50" t="s">
        <v>29</v>
      </c>
      <c r="E20" s="68" t="s">
        <v>71</v>
      </c>
      <c r="F20" s="1">
        <v>0.8098726851851853</v>
      </c>
      <c r="G20" s="2">
        <v>2</v>
      </c>
      <c r="H20" s="3">
        <f t="shared" si="0"/>
        <v>0.13278935185185192</v>
      </c>
      <c r="I20" s="4">
        <f t="shared" si="1"/>
        <v>184273</v>
      </c>
      <c r="J20" s="48">
        <v>1.049</v>
      </c>
      <c r="K20" s="4">
        <f t="shared" si="2"/>
        <v>193302.37699999998</v>
      </c>
      <c r="L20" s="5">
        <f t="shared" si="3"/>
        <v>14</v>
      </c>
      <c r="M20" s="5">
        <f t="shared" si="3"/>
        <v>14</v>
      </c>
      <c r="N20" s="4">
        <f t="shared" si="4"/>
        <v>193302.37699999998</v>
      </c>
      <c r="O20" s="5">
        <f t="shared" si="5"/>
        <v>14</v>
      </c>
      <c r="P20" s="5">
        <f t="shared" si="5"/>
        <v>14</v>
      </c>
      <c r="Q20" s="47">
        <f t="shared" si="6"/>
        <v>35</v>
      </c>
    </row>
    <row r="21" spans="1:17" s="6" customFormat="1" ht="15.75" customHeight="1">
      <c r="A21" s="27"/>
      <c r="B21" s="50">
        <v>105</v>
      </c>
      <c r="C21" s="66" t="s">
        <v>46</v>
      </c>
      <c r="D21" s="50" t="s">
        <v>23</v>
      </c>
      <c r="E21" s="68" t="s">
        <v>76</v>
      </c>
      <c r="F21" s="1">
        <v>0.9041203703703703</v>
      </c>
      <c r="G21" s="2">
        <v>2</v>
      </c>
      <c r="H21" s="3">
        <f t="shared" si="0"/>
        <v>0.22703703703703693</v>
      </c>
      <c r="I21" s="4">
        <f t="shared" si="1"/>
        <v>192416</v>
      </c>
      <c r="J21" s="48">
        <v>1.038</v>
      </c>
      <c r="K21" s="4">
        <f t="shared" si="2"/>
        <v>199727.80800000002</v>
      </c>
      <c r="L21" s="5">
        <f t="shared" si="3"/>
        <v>15</v>
      </c>
      <c r="M21" s="5">
        <f t="shared" si="3"/>
        <v>15</v>
      </c>
      <c r="N21" s="4">
        <f t="shared" si="4"/>
        <v>199727.80800000002</v>
      </c>
      <c r="O21" s="5">
        <f t="shared" si="5"/>
        <v>15</v>
      </c>
      <c r="P21" s="5">
        <f t="shared" si="5"/>
        <v>15</v>
      </c>
      <c r="Q21" s="47">
        <f t="shared" si="6"/>
        <v>37.5</v>
      </c>
    </row>
    <row r="22" spans="1:17" s="6" customFormat="1" ht="15.75" customHeight="1">
      <c r="A22" s="27"/>
      <c r="B22" s="50">
        <v>1956</v>
      </c>
      <c r="C22" s="66" t="s">
        <v>48</v>
      </c>
      <c r="D22" s="50" t="s">
        <v>49</v>
      </c>
      <c r="E22" s="68" t="s">
        <v>77</v>
      </c>
      <c r="F22" s="1">
        <v>0.060034722222222225</v>
      </c>
      <c r="G22" s="2">
        <v>2</v>
      </c>
      <c r="H22" s="3">
        <f t="shared" si="0"/>
        <v>23.38295138888889</v>
      </c>
      <c r="I22" s="4">
        <f t="shared" si="1"/>
        <v>205887</v>
      </c>
      <c r="J22" s="48">
        <v>1.034</v>
      </c>
      <c r="K22" s="4">
        <f t="shared" si="2"/>
        <v>212887.158</v>
      </c>
      <c r="L22" s="5">
        <f t="shared" si="3"/>
        <v>16</v>
      </c>
      <c r="M22" s="5">
        <f t="shared" si="3"/>
        <v>16</v>
      </c>
      <c r="N22" s="4">
        <f t="shared" si="4"/>
        <v>212887.158</v>
      </c>
      <c r="O22" s="5">
        <f t="shared" si="5"/>
        <v>16</v>
      </c>
      <c r="P22" s="5">
        <f t="shared" si="5"/>
        <v>16</v>
      </c>
      <c r="Q22" s="47">
        <f t="shared" si="6"/>
        <v>40</v>
      </c>
    </row>
    <row r="23" spans="1:17" s="6" customFormat="1" ht="15.75" customHeight="1">
      <c r="A23" s="27"/>
      <c r="B23" s="50">
        <v>1776</v>
      </c>
      <c r="C23" s="66" t="s">
        <v>41</v>
      </c>
      <c r="D23" s="50" t="s">
        <v>29</v>
      </c>
      <c r="E23" s="68" t="s">
        <v>70</v>
      </c>
      <c r="F23" s="1">
        <v>0.055636574074074074</v>
      </c>
      <c r="G23" s="2">
        <v>2</v>
      </c>
      <c r="H23" s="3">
        <f t="shared" si="0"/>
        <v>23.378553240740743</v>
      </c>
      <c r="I23" s="4">
        <f t="shared" si="1"/>
        <v>205507</v>
      </c>
      <c r="J23" s="48">
        <v>1.049</v>
      </c>
      <c r="K23" s="4">
        <f t="shared" si="2"/>
        <v>215576.843</v>
      </c>
      <c r="L23" s="5">
        <f t="shared" si="3"/>
        <v>17</v>
      </c>
      <c r="M23" s="5">
        <f t="shared" si="3"/>
        <v>17</v>
      </c>
      <c r="N23" s="4">
        <f t="shared" si="4"/>
        <v>215576.843</v>
      </c>
      <c r="O23" s="5">
        <f t="shared" si="5"/>
        <v>17</v>
      </c>
      <c r="P23" s="5">
        <f t="shared" si="5"/>
        <v>17</v>
      </c>
      <c r="Q23" s="47">
        <f t="shared" si="6"/>
        <v>42.5</v>
      </c>
    </row>
    <row r="24" spans="1:17" s="6" customFormat="1" ht="15.75" customHeight="1">
      <c r="A24" s="27"/>
      <c r="B24" s="50">
        <v>1775</v>
      </c>
      <c r="C24" s="71" t="s">
        <v>39</v>
      </c>
      <c r="D24" s="50" t="s">
        <v>29</v>
      </c>
      <c r="E24" s="53" t="s">
        <v>68</v>
      </c>
      <c r="F24" s="1">
        <v>0.054664351851851846</v>
      </c>
      <c r="G24" s="2">
        <v>2</v>
      </c>
      <c r="H24" s="3">
        <f t="shared" si="0"/>
        <v>23.37758101851852</v>
      </c>
      <c r="I24" s="4">
        <f t="shared" si="1"/>
        <v>205423</v>
      </c>
      <c r="J24" s="48">
        <v>1.05</v>
      </c>
      <c r="K24" s="4">
        <f t="shared" si="2"/>
        <v>215694.15000000002</v>
      </c>
      <c r="L24" s="5">
        <f t="shared" si="3"/>
        <v>18</v>
      </c>
      <c r="M24" s="5">
        <f t="shared" si="3"/>
        <v>18</v>
      </c>
      <c r="N24" s="4">
        <f t="shared" si="4"/>
        <v>215694.15000000002</v>
      </c>
      <c r="O24" s="5">
        <f t="shared" si="5"/>
        <v>18</v>
      </c>
      <c r="P24" s="5">
        <f t="shared" si="5"/>
        <v>18</v>
      </c>
      <c r="Q24" s="47">
        <f t="shared" si="6"/>
        <v>45</v>
      </c>
    </row>
    <row r="25" spans="1:17" s="6" customFormat="1" ht="15.75" customHeight="1">
      <c r="A25" s="27"/>
      <c r="B25" s="50"/>
      <c r="C25" s="66" t="s">
        <v>38</v>
      </c>
      <c r="D25" s="50" t="s">
        <v>20</v>
      </c>
      <c r="E25" s="68" t="s">
        <v>67</v>
      </c>
      <c r="F25" s="1">
        <v>0.07104166666666667</v>
      </c>
      <c r="G25" s="2">
        <v>2</v>
      </c>
      <c r="H25" s="3">
        <f t="shared" si="0"/>
        <v>23.393958333333334</v>
      </c>
      <c r="I25" s="4">
        <f t="shared" si="1"/>
        <v>206838</v>
      </c>
      <c r="J25" s="48">
        <v>1.052</v>
      </c>
      <c r="K25" s="4">
        <f t="shared" si="2"/>
        <v>217593.576</v>
      </c>
      <c r="L25" s="5">
        <f t="shared" si="3"/>
        <v>19</v>
      </c>
      <c r="M25" s="5">
        <f t="shared" si="3"/>
        <v>19</v>
      </c>
      <c r="N25" s="4">
        <f t="shared" si="4"/>
        <v>217593.576</v>
      </c>
      <c r="O25" s="5">
        <f t="shared" si="5"/>
        <v>19</v>
      </c>
      <c r="P25" s="5">
        <f t="shared" si="5"/>
        <v>19</v>
      </c>
      <c r="Q25" s="47">
        <f t="shared" si="6"/>
        <v>47.5</v>
      </c>
    </row>
    <row r="26" spans="1:17" s="6" customFormat="1" ht="15.75" customHeight="1">
      <c r="A26" s="27"/>
      <c r="B26" s="52">
        <v>400</v>
      </c>
      <c r="C26" s="70" t="s">
        <v>50</v>
      </c>
      <c r="D26" s="52" t="s">
        <v>51</v>
      </c>
      <c r="E26" s="67" t="s">
        <v>78</v>
      </c>
      <c r="F26" s="1">
        <v>0.14410879629629628</v>
      </c>
      <c r="G26" s="2">
        <v>2</v>
      </c>
      <c r="H26" s="3">
        <f t="shared" si="0"/>
        <v>23.467025462962965</v>
      </c>
      <c r="I26" s="4">
        <f t="shared" si="1"/>
        <v>213151</v>
      </c>
      <c r="J26" s="49">
        <v>1.033</v>
      </c>
      <c r="K26" s="4">
        <f t="shared" si="2"/>
        <v>220184.98299999998</v>
      </c>
      <c r="L26" s="5">
        <f t="shared" si="3"/>
        <v>20</v>
      </c>
      <c r="M26" s="5">
        <f t="shared" si="3"/>
        <v>20</v>
      </c>
      <c r="N26" s="4">
        <f t="shared" si="4"/>
        <v>220184.98299999998</v>
      </c>
      <c r="O26" s="5">
        <f t="shared" si="5"/>
        <v>20</v>
      </c>
      <c r="P26" s="5">
        <f t="shared" si="5"/>
        <v>20</v>
      </c>
      <c r="Q26" s="47">
        <f t="shared" si="6"/>
        <v>50</v>
      </c>
    </row>
    <row r="27" spans="1:17" s="6" customFormat="1" ht="15.75" customHeight="1">
      <c r="A27" s="27"/>
      <c r="B27" s="72"/>
      <c r="C27" s="72"/>
      <c r="D27" s="72"/>
      <c r="E27" s="73"/>
      <c r="F27" s="58"/>
      <c r="G27" s="59"/>
      <c r="H27" s="60"/>
      <c r="I27" s="61"/>
      <c r="J27" s="62"/>
      <c r="K27" s="61"/>
      <c r="L27" s="63"/>
      <c r="M27" s="63"/>
      <c r="N27" s="61"/>
      <c r="O27" s="63"/>
      <c r="P27" s="63"/>
      <c r="Q27" s="64"/>
    </row>
    <row r="28" spans="1:17" s="25" customFormat="1" ht="18.75" customHeight="1">
      <c r="A28" s="41" t="s">
        <v>34</v>
      </c>
      <c r="B28" s="15"/>
      <c r="C28" s="15"/>
      <c r="D28" s="15"/>
      <c r="E28" s="15"/>
      <c r="F28" s="16" t="s">
        <v>19</v>
      </c>
      <c r="G28" s="17" t="s">
        <v>0</v>
      </c>
      <c r="H28" s="18">
        <v>0.6770833333333334</v>
      </c>
      <c r="I28" s="19"/>
      <c r="J28" s="20"/>
      <c r="K28" s="21"/>
      <c r="L28" s="17"/>
      <c r="M28" s="22"/>
      <c r="N28" s="23"/>
      <c r="O28" s="15"/>
      <c r="P28" s="24"/>
      <c r="Q28" s="42"/>
    </row>
    <row r="29" spans="1:17" s="6" customFormat="1" ht="12" customHeight="1">
      <c r="A29" s="86"/>
      <c r="B29" s="26" t="s">
        <v>4</v>
      </c>
      <c r="C29" s="77" t="s">
        <v>16</v>
      </c>
      <c r="D29" s="77" t="s">
        <v>17</v>
      </c>
      <c r="E29" s="77" t="s">
        <v>18</v>
      </c>
      <c r="F29" s="26" t="s">
        <v>5</v>
      </c>
      <c r="G29" s="82" t="s">
        <v>14</v>
      </c>
      <c r="H29" s="83"/>
      <c r="I29" s="84"/>
      <c r="J29" s="75" t="s">
        <v>2</v>
      </c>
      <c r="K29" s="79" t="s">
        <v>8</v>
      </c>
      <c r="L29" s="80"/>
      <c r="M29" s="81"/>
      <c r="N29" s="79" t="s">
        <v>9</v>
      </c>
      <c r="O29" s="80"/>
      <c r="P29" s="81"/>
      <c r="Q29" s="43" t="s">
        <v>35</v>
      </c>
    </row>
    <row r="30" spans="1:17" s="6" customFormat="1" ht="10.5" customHeight="1">
      <c r="A30" s="86"/>
      <c r="B30" s="28" t="s">
        <v>1</v>
      </c>
      <c r="C30" s="85"/>
      <c r="D30" s="78"/>
      <c r="E30" s="78"/>
      <c r="F30" s="29" t="s">
        <v>3</v>
      </c>
      <c r="G30" s="28" t="s">
        <v>6</v>
      </c>
      <c r="H30" s="29" t="s">
        <v>3</v>
      </c>
      <c r="I30" s="30" t="s">
        <v>7</v>
      </c>
      <c r="J30" s="76"/>
      <c r="K30" s="31" t="s">
        <v>11</v>
      </c>
      <c r="L30" s="31" t="s">
        <v>12</v>
      </c>
      <c r="M30" s="32" t="s">
        <v>13</v>
      </c>
      <c r="N30" s="31" t="s">
        <v>11</v>
      </c>
      <c r="O30" s="31" t="s">
        <v>12</v>
      </c>
      <c r="P30" s="32" t="s">
        <v>13</v>
      </c>
      <c r="Q30" s="44" t="s">
        <v>10</v>
      </c>
    </row>
    <row r="31" spans="1:17" s="9" customFormat="1" ht="15.75" customHeight="1">
      <c r="A31" s="27"/>
      <c r="B31" s="53">
        <v>2030</v>
      </c>
      <c r="C31" s="67" t="s">
        <v>30</v>
      </c>
      <c r="D31" s="53" t="s">
        <v>28</v>
      </c>
      <c r="E31" s="66" t="s">
        <v>88</v>
      </c>
      <c r="F31" s="1">
        <v>0.8266087962962962</v>
      </c>
      <c r="G31" s="2">
        <v>2</v>
      </c>
      <c r="H31" s="3">
        <f aca="true" t="shared" si="7" ref="H31:H36">IF(F31&gt;H$28,F31-H$28,F31+24-H$28)</f>
        <v>0.14952546296296287</v>
      </c>
      <c r="I31" s="4">
        <f aca="true" t="shared" si="8" ref="I31:I36">DAY(G31)*24*60*60+HOUR(H31)*60*60+MINUTE(H31)*60+SECOND(H31)</f>
        <v>185719</v>
      </c>
      <c r="J31" s="54">
        <v>0.989</v>
      </c>
      <c r="K31" s="4">
        <f aca="true" t="shared" si="9" ref="K31:K36">I31*J31</f>
        <v>183676.091</v>
      </c>
      <c r="L31" s="5">
        <f aca="true" t="shared" si="10" ref="L31:M36">RANK(K31,K$31:K$37,1)</f>
        <v>1</v>
      </c>
      <c r="M31" s="5">
        <f t="shared" si="10"/>
        <v>1</v>
      </c>
      <c r="N31" s="4">
        <f aca="true" t="shared" si="11" ref="N31:N36">I31*J31</f>
        <v>183676.091</v>
      </c>
      <c r="O31" s="5">
        <f aca="true" t="shared" si="12" ref="O31:P36">RANK(N31,N$31:N$37,1)</f>
        <v>1</v>
      </c>
      <c r="P31" s="5">
        <f t="shared" si="12"/>
        <v>1</v>
      </c>
      <c r="Q31" s="47">
        <f aca="true" t="shared" si="13" ref="Q31:Q37">P31*2.5</f>
        <v>2.5</v>
      </c>
    </row>
    <row r="32" spans="1:17" s="9" customFormat="1" ht="15.75" customHeight="1">
      <c r="A32" s="27"/>
      <c r="B32" s="51">
        <v>9939</v>
      </c>
      <c r="C32" s="65" t="s">
        <v>90</v>
      </c>
      <c r="D32" s="51" t="s">
        <v>27</v>
      </c>
      <c r="E32" s="70" t="s">
        <v>84</v>
      </c>
      <c r="F32" s="1">
        <v>0.805162037037037</v>
      </c>
      <c r="G32" s="2">
        <v>2</v>
      </c>
      <c r="H32" s="3">
        <f t="shared" si="7"/>
        <v>0.12807870370370367</v>
      </c>
      <c r="I32" s="4">
        <f t="shared" si="8"/>
        <v>183866</v>
      </c>
      <c r="J32" s="54">
        <v>1.001</v>
      </c>
      <c r="K32" s="4">
        <f t="shared" si="9"/>
        <v>184049.86599999998</v>
      </c>
      <c r="L32" s="5">
        <f t="shared" si="10"/>
        <v>2</v>
      </c>
      <c r="M32" s="5">
        <f t="shared" si="10"/>
        <v>2</v>
      </c>
      <c r="N32" s="4">
        <f t="shared" si="11"/>
        <v>184049.86599999998</v>
      </c>
      <c r="O32" s="5">
        <f t="shared" si="12"/>
        <v>2</v>
      </c>
      <c r="P32" s="5">
        <f t="shared" si="12"/>
        <v>2</v>
      </c>
      <c r="Q32" s="47">
        <f t="shared" si="13"/>
        <v>5</v>
      </c>
    </row>
    <row r="33" spans="1:17" s="9" customFormat="1" ht="15.75" customHeight="1">
      <c r="A33" s="27"/>
      <c r="B33" s="51">
        <v>1444</v>
      </c>
      <c r="C33" s="65" t="s">
        <v>61</v>
      </c>
      <c r="D33" s="51" t="s">
        <v>62</v>
      </c>
      <c r="E33" s="70" t="s">
        <v>87</v>
      </c>
      <c r="F33" s="1">
        <v>0.9152430555555555</v>
      </c>
      <c r="G33" s="2">
        <v>2</v>
      </c>
      <c r="H33" s="3">
        <f t="shared" si="7"/>
        <v>0.23815972222222215</v>
      </c>
      <c r="I33" s="4">
        <f t="shared" si="8"/>
        <v>193377</v>
      </c>
      <c r="J33" s="54">
        <v>0.995</v>
      </c>
      <c r="K33" s="4">
        <f t="shared" si="9"/>
        <v>192410.115</v>
      </c>
      <c r="L33" s="5">
        <f t="shared" si="10"/>
        <v>3</v>
      </c>
      <c r="M33" s="5">
        <f t="shared" si="10"/>
        <v>3</v>
      </c>
      <c r="N33" s="4">
        <f t="shared" si="11"/>
        <v>192410.115</v>
      </c>
      <c r="O33" s="5">
        <f t="shared" si="12"/>
        <v>3</v>
      </c>
      <c r="P33" s="5">
        <f t="shared" si="12"/>
        <v>3</v>
      </c>
      <c r="Q33" s="47">
        <f t="shared" si="13"/>
        <v>7.5</v>
      </c>
    </row>
    <row r="34" spans="1:17" s="9" customFormat="1" ht="15.75" customHeight="1">
      <c r="A34" s="27"/>
      <c r="B34" s="51">
        <v>1987</v>
      </c>
      <c r="C34" s="65" t="s">
        <v>59</v>
      </c>
      <c r="D34" s="51" t="s">
        <v>27</v>
      </c>
      <c r="E34" s="70" t="s">
        <v>85</v>
      </c>
      <c r="F34" s="1">
        <v>0.036180555555555556</v>
      </c>
      <c r="G34" s="2">
        <v>2</v>
      </c>
      <c r="H34" s="3">
        <f t="shared" si="7"/>
        <v>23.359097222222225</v>
      </c>
      <c r="I34" s="4">
        <f t="shared" si="8"/>
        <v>203826</v>
      </c>
      <c r="J34" s="54">
        <v>1.001</v>
      </c>
      <c r="K34" s="4">
        <f t="shared" si="9"/>
        <v>204029.82599999997</v>
      </c>
      <c r="L34" s="5">
        <f t="shared" si="10"/>
        <v>4</v>
      </c>
      <c r="M34" s="5">
        <f t="shared" si="10"/>
        <v>4</v>
      </c>
      <c r="N34" s="4">
        <f t="shared" si="11"/>
        <v>204029.82599999997</v>
      </c>
      <c r="O34" s="5">
        <f t="shared" si="12"/>
        <v>4</v>
      </c>
      <c r="P34" s="5">
        <f t="shared" si="12"/>
        <v>4</v>
      </c>
      <c r="Q34" s="47">
        <f t="shared" si="13"/>
        <v>10</v>
      </c>
    </row>
    <row r="35" spans="1:17" s="9" customFormat="1" ht="15.75" customHeight="1">
      <c r="A35" s="27"/>
      <c r="B35" s="51">
        <v>1344</v>
      </c>
      <c r="C35" s="65" t="s">
        <v>60</v>
      </c>
      <c r="D35" s="51" t="s">
        <v>27</v>
      </c>
      <c r="E35" s="67" t="s">
        <v>86</v>
      </c>
      <c r="F35" s="1">
        <v>0.06273148148148149</v>
      </c>
      <c r="G35" s="2">
        <v>2</v>
      </c>
      <c r="H35" s="3">
        <f t="shared" si="7"/>
        <v>23.38564814814815</v>
      </c>
      <c r="I35" s="4">
        <f t="shared" si="8"/>
        <v>206120</v>
      </c>
      <c r="J35" s="54">
        <v>0.997</v>
      </c>
      <c r="K35" s="4">
        <f t="shared" si="9"/>
        <v>205501.64</v>
      </c>
      <c r="L35" s="5">
        <f t="shared" si="10"/>
        <v>5</v>
      </c>
      <c r="M35" s="5">
        <f t="shared" si="10"/>
        <v>5</v>
      </c>
      <c r="N35" s="4">
        <f t="shared" si="11"/>
        <v>205501.64</v>
      </c>
      <c r="O35" s="5">
        <f t="shared" si="12"/>
        <v>5</v>
      </c>
      <c r="P35" s="5">
        <f t="shared" si="12"/>
        <v>5</v>
      </c>
      <c r="Q35" s="47">
        <f t="shared" si="13"/>
        <v>12.5</v>
      </c>
    </row>
    <row r="36" spans="1:17" s="9" customFormat="1" ht="15.75" customHeight="1">
      <c r="A36" s="27"/>
      <c r="B36" s="51">
        <v>2150</v>
      </c>
      <c r="C36" s="65" t="s">
        <v>57</v>
      </c>
      <c r="D36" s="51" t="s">
        <v>58</v>
      </c>
      <c r="E36" s="70" t="s">
        <v>83</v>
      </c>
      <c r="F36" s="1">
        <v>0.06716435185185186</v>
      </c>
      <c r="G36" s="2">
        <v>2</v>
      </c>
      <c r="H36" s="3">
        <f t="shared" si="7"/>
        <v>23.39008101851852</v>
      </c>
      <c r="I36" s="4">
        <f t="shared" si="8"/>
        <v>206503</v>
      </c>
      <c r="J36" s="54">
        <v>1.009</v>
      </c>
      <c r="K36" s="4">
        <f t="shared" si="9"/>
        <v>208361.52699999997</v>
      </c>
      <c r="L36" s="5">
        <f t="shared" si="10"/>
        <v>6</v>
      </c>
      <c r="M36" s="5">
        <f t="shared" si="10"/>
        <v>6</v>
      </c>
      <c r="N36" s="4">
        <f t="shared" si="11"/>
        <v>208361.52699999997</v>
      </c>
      <c r="O36" s="5">
        <f t="shared" si="12"/>
        <v>6</v>
      </c>
      <c r="P36" s="5">
        <f t="shared" si="12"/>
        <v>6</v>
      </c>
      <c r="Q36" s="47">
        <f t="shared" si="13"/>
        <v>15</v>
      </c>
    </row>
    <row r="37" spans="1:17" s="9" customFormat="1" ht="15.75" customHeight="1">
      <c r="A37" s="27"/>
      <c r="B37" s="51">
        <v>500</v>
      </c>
      <c r="C37" s="65" t="s">
        <v>63</v>
      </c>
      <c r="D37" s="51" t="s">
        <v>64</v>
      </c>
      <c r="E37" s="52" t="s">
        <v>89</v>
      </c>
      <c r="F37" s="1" t="s">
        <v>92</v>
      </c>
      <c r="G37" s="2"/>
      <c r="H37" s="3"/>
      <c r="I37" s="4"/>
      <c r="J37" s="55">
        <v>0.985</v>
      </c>
      <c r="K37" s="4" t="s">
        <v>92</v>
      </c>
      <c r="L37" s="5"/>
      <c r="M37" s="5">
        <v>8</v>
      </c>
      <c r="N37" s="4" t="s">
        <v>92</v>
      </c>
      <c r="O37" s="5"/>
      <c r="P37" s="5">
        <v>8</v>
      </c>
      <c r="Q37" s="47">
        <f t="shared" si="13"/>
        <v>20</v>
      </c>
    </row>
    <row r="38" spans="1:17" s="8" customFormat="1" ht="11.25" customHeight="1">
      <c r="A38" s="7"/>
      <c r="B38" s="33"/>
      <c r="C38" s="33"/>
      <c r="D38" s="33"/>
      <c r="E38" s="33"/>
      <c r="F38" s="34"/>
      <c r="G38" s="35"/>
      <c r="H38" s="36"/>
      <c r="I38" s="37"/>
      <c r="J38" s="38"/>
      <c r="K38" s="37"/>
      <c r="L38" s="39"/>
      <c r="M38" s="40"/>
      <c r="N38" s="37"/>
      <c r="O38" s="39"/>
      <c r="P38" s="40"/>
      <c r="Q38" s="45"/>
    </row>
    <row r="39" spans="1:17" s="8" customFormat="1" ht="11.25" customHeight="1">
      <c r="A39" s="7"/>
      <c r="B39" s="33"/>
      <c r="C39" s="33"/>
      <c r="D39" s="33"/>
      <c r="E39" s="33"/>
      <c r="F39" s="34"/>
      <c r="G39" s="35"/>
      <c r="H39" s="36"/>
      <c r="I39" s="37"/>
      <c r="J39" s="38"/>
      <c r="K39" s="37"/>
      <c r="L39" s="39"/>
      <c r="M39" s="40"/>
      <c r="N39" s="37"/>
      <c r="O39" s="39"/>
      <c r="P39" s="40"/>
      <c r="Q39" s="45"/>
    </row>
    <row r="40" spans="1:17" s="8" customFormat="1" ht="11.25" customHeight="1">
      <c r="A40" s="7"/>
      <c r="B40" s="33"/>
      <c r="C40" s="33"/>
      <c r="D40" s="33"/>
      <c r="E40" s="33"/>
      <c r="F40" s="34"/>
      <c r="G40" s="35"/>
      <c r="H40" s="36"/>
      <c r="I40" s="37"/>
      <c r="J40" s="38"/>
      <c r="K40" s="37"/>
      <c r="L40" s="39"/>
      <c r="M40" s="40"/>
      <c r="N40" s="37"/>
      <c r="O40" s="39"/>
      <c r="P40" s="40"/>
      <c r="Q40" s="45"/>
    </row>
    <row r="41" spans="1:17" s="6" customFormat="1" ht="13.5" customHeight="1">
      <c r="A41" s="27"/>
      <c r="B41" s="56" t="s">
        <v>31</v>
      </c>
      <c r="C41" s="57"/>
      <c r="D41" s="57"/>
      <c r="E41" s="57"/>
      <c r="F41" s="58"/>
      <c r="G41" s="59"/>
      <c r="H41" s="60"/>
      <c r="I41" s="61"/>
      <c r="J41" s="62"/>
      <c r="K41" s="61"/>
      <c r="L41" s="63"/>
      <c r="M41" s="40" t="s">
        <v>15</v>
      </c>
      <c r="N41" s="61"/>
      <c r="O41" s="63"/>
      <c r="P41" s="63"/>
      <c r="Q41" s="64"/>
    </row>
    <row r="42" spans="1:17" s="8" customFormat="1" ht="10.5" customHeight="1">
      <c r="A42" s="7"/>
      <c r="B42" s="33"/>
      <c r="C42" s="33"/>
      <c r="D42" s="33"/>
      <c r="E42" s="33"/>
      <c r="F42" s="34"/>
      <c r="G42" s="35"/>
      <c r="H42" s="36"/>
      <c r="I42" s="37"/>
      <c r="J42" s="38"/>
      <c r="K42" s="37"/>
      <c r="L42" s="39"/>
      <c r="M42" s="39" t="s">
        <v>94</v>
      </c>
      <c r="N42" s="37"/>
      <c r="O42" s="39"/>
      <c r="P42" s="40"/>
      <c r="Q42" s="45"/>
    </row>
    <row r="43" spans="1:17" s="8" customFormat="1" ht="16.5" customHeight="1">
      <c r="A43" s="7"/>
      <c r="B43" s="33"/>
      <c r="C43" s="33"/>
      <c r="D43" s="33"/>
      <c r="E43" s="33"/>
      <c r="F43" s="34"/>
      <c r="G43" s="35"/>
      <c r="H43" s="36"/>
      <c r="I43" s="37"/>
      <c r="J43" s="38"/>
      <c r="K43" s="37"/>
      <c r="L43" s="39"/>
      <c r="M43" s="40"/>
      <c r="N43" s="37"/>
      <c r="O43" s="39"/>
      <c r="P43" s="40"/>
      <c r="Q43" s="45"/>
    </row>
    <row r="44" spans="1:17" s="8" customFormat="1" ht="16.5" customHeight="1">
      <c r="A44" s="7"/>
      <c r="B44" s="33"/>
      <c r="C44" s="33"/>
      <c r="D44" s="33"/>
      <c r="E44" s="33"/>
      <c r="F44" s="34"/>
      <c r="G44" s="35"/>
      <c r="H44" s="36"/>
      <c r="I44" s="37"/>
      <c r="J44" s="38"/>
      <c r="K44" s="37"/>
      <c r="L44" s="39"/>
      <c r="M44" s="40"/>
      <c r="N44" s="37"/>
      <c r="O44" s="39"/>
      <c r="P44" s="40"/>
      <c r="Q44" s="45"/>
    </row>
    <row r="45" spans="1:17" s="8" customFormat="1" ht="16.5" customHeight="1">
      <c r="A45" s="7"/>
      <c r="B45" s="33"/>
      <c r="C45" s="33"/>
      <c r="D45" s="33"/>
      <c r="E45" s="33"/>
      <c r="F45" s="34"/>
      <c r="G45" s="35"/>
      <c r="H45" s="36"/>
      <c r="I45" s="37"/>
      <c r="J45" s="38"/>
      <c r="K45" s="37"/>
      <c r="L45" s="39"/>
      <c r="M45" s="40"/>
      <c r="N45" s="37"/>
      <c r="O45" s="39"/>
      <c r="P45" s="40"/>
      <c r="Q45" s="45"/>
    </row>
    <row r="46" spans="1:17" s="8" customFormat="1" ht="16.5" customHeight="1">
      <c r="A46" s="7"/>
      <c r="B46" s="33"/>
      <c r="C46" s="33"/>
      <c r="D46" s="33"/>
      <c r="E46" s="33"/>
      <c r="F46" s="34"/>
      <c r="G46" s="35"/>
      <c r="H46" s="36"/>
      <c r="I46" s="37"/>
      <c r="J46" s="38"/>
      <c r="K46" s="37"/>
      <c r="L46" s="39"/>
      <c r="M46" s="40"/>
      <c r="N46" s="37"/>
      <c r="O46" s="39"/>
      <c r="P46" s="40"/>
      <c r="Q46" s="45"/>
    </row>
  </sheetData>
  <sheetProtection/>
  <mergeCells count="16">
    <mergeCell ref="C5:C6"/>
    <mergeCell ref="A5:A6"/>
    <mergeCell ref="G29:I29"/>
    <mergeCell ref="A29:A30"/>
    <mergeCell ref="C29:C30"/>
    <mergeCell ref="K5:M5"/>
    <mergeCell ref="N5:P5"/>
    <mergeCell ref="K29:M29"/>
    <mergeCell ref="N29:P29"/>
    <mergeCell ref="J5:J6"/>
    <mergeCell ref="J29:J30"/>
    <mergeCell ref="D29:D30"/>
    <mergeCell ref="E29:E30"/>
    <mergeCell ref="G5:I5"/>
    <mergeCell ref="E5:E6"/>
    <mergeCell ref="D5:D6"/>
  </mergeCells>
  <printOptions/>
  <pageMargins left="0.35433070866141736" right="0" top="0.1968503937007874" bottom="0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mine</cp:lastModifiedBy>
  <cp:lastPrinted>2014-08-14T06:03:20Z</cp:lastPrinted>
  <dcterms:created xsi:type="dcterms:W3CDTF">2001-08-31T07:36:14Z</dcterms:created>
  <dcterms:modified xsi:type="dcterms:W3CDTF">2014-08-14T14:41:29Z</dcterms:modified>
  <cp:category/>
  <cp:version/>
  <cp:contentType/>
  <cp:contentStatus/>
</cp:coreProperties>
</file>