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Çakabey" sheetId="1" r:id="rId1"/>
  </sheets>
  <definedNames/>
  <calcPr fullCalcOnLoad="1"/>
</workbook>
</file>

<file path=xl/sharedStrings.xml><?xml version="1.0" encoding="utf-8"?>
<sst xmlns="http://schemas.openxmlformats.org/spreadsheetml/2006/main" count="420" uniqueCount="181">
  <si>
    <t>Finiş Saati</t>
  </si>
  <si>
    <t>Geçen Süre</t>
  </si>
  <si>
    <t>TCC</t>
  </si>
  <si>
    <t>GEÇİCİ SONUÇ</t>
  </si>
  <si>
    <t>SONUÇ</t>
  </si>
  <si>
    <t>hh:mm:ss</t>
  </si>
  <si>
    <t>saniye</t>
  </si>
  <si>
    <t>Düz. Süre</t>
  </si>
  <si>
    <t>Sıra</t>
  </si>
  <si>
    <t>Puan</t>
  </si>
  <si>
    <t>PUANI</t>
  </si>
  <si>
    <t>FARR 55</t>
  </si>
  <si>
    <t>FARR 40</t>
  </si>
  <si>
    <t>ORION</t>
  </si>
  <si>
    <t>PROTOTYPE</t>
  </si>
  <si>
    <t>FIRST 45</t>
  </si>
  <si>
    <t>SERGEY LEBEDEV</t>
  </si>
  <si>
    <t>FIRST 50</t>
  </si>
  <si>
    <t>A 40 RC</t>
  </si>
  <si>
    <t>OREL KALOMENİ/GÜNKUT AYVAZOĞLU</t>
  </si>
  <si>
    <t>GRAND SOLEIL 45</t>
  </si>
  <si>
    <t>FIRST 40</t>
  </si>
  <si>
    <t>FIRST 40.7</t>
  </si>
  <si>
    <t>MAT 1010</t>
  </si>
  <si>
    <t>KAAN ÖZGÖNENÇ</t>
  </si>
  <si>
    <t>SİNAN SÜMER</t>
  </si>
  <si>
    <t>EKER YAYIK AYRAN</t>
  </si>
  <si>
    <t>AHMET EKER</t>
  </si>
  <si>
    <t>FIRST 35</t>
  </si>
  <si>
    <t>EJDER VAROL</t>
  </si>
  <si>
    <t>YARIŞ SEKRETERLİĞİ</t>
  </si>
  <si>
    <t>GÜNEŞ SİGORTA FALCON</t>
  </si>
  <si>
    <t>FIRST 34.7</t>
  </si>
  <si>
    <t>DENİZ YILMAZ</t>
  </si>
  <si>
    <t>EMRE DERMAN</t>
  </si>
  <si>
    <t>BAVARIA 38</t>
  </si>
  <si>
    <t>YİĞİT EROĞLU</t>
  </si>
  <si>
    <t>TCF</t>
  </si>
  <si>
    <t>Yelken</t>
  </si>
  <si>
    <t>Tekne Adı</t>
  </si>
  <si>
    <t>Tekne Tipi</t>
  </si>
  <si>
    <t>Tekne Sahibi / Sorumlu Kişi</t>
  </si>
  <si>
    <t>No</t>
  </si>
  <si>
    <t>Start Saati</t>
  </si>
  <si>
    <t>:</t>
  </si>
  <si>
    <t>gün</t>
  </si>
  <si>
    <t>TAYK / XXII. YIL SAHİL GÜVENLİK DOĞU EGE YELKEN HAFTASI</t>
  </si>
  <si>
    <t>YARIŞ</t>
  </si>
  <si>
    <t>IRC I (SARI) - TCC 1,070 ve üzeri</t>
  </si>
  <si>
    <t>IRC II (YEŞİL) - TCC 1,069 - 1,020 arası</t>
  </si>
  <si>
    <t>IRC III (LACİVERT) - TCC 1,019 - 0,980 arası</t>
  </si>
  <si>
    <t>IRC IV (TURUNCU) -[TCC 0,979 ve altı</t>
  </si>
  <si>
    <t xml:space="preserve">ÇOK GÖVDELİ (BEYAZ) </t>
  </si>
  <si>
    <t>BLACK BETTY</t>
  </si>
  <si>
    <t>VOLVO OPEN 70</t>
  </si>
  <si>
    <t>ORIENT EXPRESS 6</t>
  </si>
  <si>
    <t>FLYING BOX LEMON ARKAS</t>
  </si>
  <si>
    <t>KER 40</t>
  </si>
  <si>
    <t>GIN</t>
  </si>
  <si>
    <t>BOLT 37</t>
  </si>
  <si>
    <t>DUE</t>
  </si>
  <si>
    <t>BORUSAN RACING CILGIN SIGMA</t>
  </si>
  <si>
    <t>BOREAS</t>
  </si>
  <si>
    <t>TURKCELL ALIZE</t>
  </si>
  <si>
    <t>ALVIMEDICA 2</t>
  </si>
  <si>
    <t>MATRAK II</t>
  </si>
  <si>
    <t>PROTEL MATMAZEL</t>
  </si>
  <si>
    <t>MAT 1245</t>
  </si>
  <si>
    <t xml:space="preserve">MAT 12 </t>
  </si>
  <si>
    <t>GER6777</t>
  </si>
  <si>
    <t>XTREME</t>
  </si>
  <si>
    <t>X41</t>
  </si>
  <si>
    <t>RUS7211</t>
  </si>
  <si>
    <t>HEAVEN CAN WAIT 2</t>
  </si>
  <si>
    <t>GARANTI SAILING FENERBAHCE 1</t>
  </si>
  <si>
    <t>DEFINE</t>
  </si>
  <si>
    <t>4KMSRC</t>
  </si>
  <si>
    <t>SHAKER</t>
  </si>
  <si>
    <t>J 122</t>
  </si>
  <si>
    <t>MEDIANOVA ACADIA 3</t>
  </si>
  <si>
    <t>KEYIF 60</t>
  </si>
  <si>
    <t>ARCHER</t>
  </si>
  <si>
    <t>DHO ARMA</t>
  </si>
  <si>
    <t>PUPA - FIFTY FIFTY</t>
  </si>
  <si>
    <t>OUTLAW</t>
  </si>
  <si>
    <t>LOGO</t>
  </si>
  <si>
    <t>ARCELİK ALIZE</t>
  </si>
  <si>
    <t>KOMET CHEESE</t>
  </si>
  <si>
    <t>MAUI</t>
  </si>
  <si>
    <t>CENTURION 40 S</t>
  </si>
  <si>
    <t>F35 EXPRESS HEDEF YELKEN ERGO</t>
  </si>
  <si>
    <t>TUANA 1</t>
  </si>
  <si>
    <t>ARVENTO İ-MARINE</t>
  </si>
  <si>
    <t>A 35</t>
  </si>
  <si>
    <t>FORD OTOSAN/TURGUT REIS</t>
  </si>
  <si>
    <t>PUMA HUNTER</t>
  </si>
  <si>
    <t>HEXAGON STUDIO TUZLU</t>
  </si>
  <si>
    <t>AZUREE 33</t>
  </si>
  <si>
    <t>MİNX HEDEF YELKEN</t>
  </si>
  <si>
    <t>EVIDEA SELAN</t>
  </si>
  <si>
    <t>ELAN 310</t>
  </si>
  <si>
    <t>TURQUOISE</t>
  </si>
  <si>
    <t>OCEANIS 390</t>
  </si>
  <si>
    <t>ADA PUPA ADRENALIN</t>
  </si>
  <si>
    <t>OCEANIS 361</t>
  </si>
  <si>
    <t>YASASIN</t>
  </si>
  <si>
    <t>TRIMARAN</t>
  </si>
  <si>
    <t>YARIŞ KOMİTESİ BAŞKANI</t>
  </si>
  <si>
    <t>V.KAAN YEMLİHAOĞLU/HAKAN YEMLİHAOĞLU</t>
  </si>
  <si>
    <t>Z. BÜLENT ATABAY</t>
  </si>
  <si>
    <t>BERNARD ARKAS/PAMİR SEZENER</t>
  </si>
  <si>
    <t>HAKAN BÖRTECENE</t>
  </si>
  <si>
    <t>TAYK/ARİF GÜRDENLİ</t>
  </si>
  <si>
    <t>KEMAL FEYYAZ YÜZATLI</t>
  </si>
  <si>
    <t>BÜLENT DEMİRCİOĞLU/U. TARIK GÜL</t>
  </si>
  <si>
    <t>CEM BOZKURT/A. KAAN İŞ</t>
  </si>
  <si>
    <t>İ. ORHAN ÖZDAŞ</t>
  </si>
  <si>
    <t>TOKA YELKEN EKİBİ/CEM SOMER</t>
  </si>
  <si>
    <t>VEDAT ÇALIK/ONUR TOK</t>
  </si>
  <si>
    <t>NIELS SCHOENROCK/NEZİH TINKIŞ</t>
  </si>
  <si>
    <t>FENERBAHÇE SPOR KULÜBÜ/OĞUZ AYAN</t>
  </si>
  <si>
    <t>YÜCEL ÖZBEK/R. MURAT KİP</t>
  </si>
  <si>
    <t>HALUK BUZLUK/PINAR BUZLUK</t>
  </si>
  <si>
    <t>VEDAT TEZMAN/H. LEVENT ÖZGEN</t>
  </si>
  <si>
    <t>ELİF GÜMRÜK/K. ERHAN KARACA</t>
  </si>
  <si>
    <t>M. YAŞAR AKÇAY</t>
  </si>
  <si>
    <t>DzKK/ANER SARIOĞLU</t>
  </si>
  <si>
    <t>DzKK/KANİ VARDAR</t>
  </si>
  <si>
    <t>ÖZER TEKKAYA/CENK TEKKAYA</t>
  </si>
  <si>
    <t>M. TUĞRUL TEKBULUT/M. SERDAR ÖNER</t>
  </si>
  <si>
    <t>SİNAN SÜMER/ATEŞ ÇINAR</t>
  </si>
  <si>
    <t>LEVENT ÖZYÜRÜK/LEVENT PEYNİRCİ</t>
  </si>
  <si>
    <t>SHAK SHUKA GTT LOJISTICS</t>
  </si>
  <si>
    <t xml:space="preserve">M. UFUK TİYANŞAN </t>
  </si>
  <si>
    <t>VEDAT TEZMAN/HEDEF YELKEN/YİĞİT EROĞLU</t>
  </si>
  <si>
    <t>FATİH KONUKOĞLU</t>
  </si>
  <si>
    <t>TAYK/S. KORU SARIKAYA</t>
  </si>
  <si>
    <t>HASAN UTKU ÇETİNER</t>
  </si>
  <si>
    <t>ERGÜN TÜRKER</t>
  </si>
  <si>
    <t>KADİR SIĞINMIŞ</t>
  </si>
  <si>
    <t>BARIŞ ERSEMİZ</t>
  </si>
  <si>
    <t>DURAN İZGİ</t>
  </si>
  <si>
    <t>HAYRİ MURAT GÖKÇEN</t>
  </si>
  <si>
    <t>H. ARDIÇ GÜRSEL</t>
  </si>
  <si>
    <t>ÇAKABEY 933</t>
  </si>
  <si>
    <t>16 - 17 AĞUSTOS 2014</t>
  </si>
  <si>
    <t>OCEANIS 350</t>
  </si>
  <si>
    <t>CİHAT KALKIŞ</t>
  </si>
  <si>
    <t>TRINITY</t>
  </si>
  <si>
    <t>BÜLENT AKGERMAN</t>
  </si>
  <si>
    <t>9 EYLÜL ÜNİVERİSTESİ/KALKIŞ</t>
  </si>
  <si>
    <t>DHO ABOSA</t>
  </si>
  <si>
    <t>GRE74</t>
  </si>
  <si>
    <t>BAXIMUS</t>
  </si>
  <si>
    <t>X 35</t>
  </si>
  <si>
    <t>BAXEVANIS THANASIS</t>
  </si>
  <si>
    <t>GRE9442</t>
  </si>
  <si>
    <t>CODE ZERO VODAFONE</t>
  </si>
  <si>
    <t>BELEGRIS MICHAEL</t>
  </si>
  <si>
    <t>GRAND SOLEIL 42R</t>
  </si>
  <si>
    <t>GRE1280</t>
  </si>
  <si>
    <t>AELLA</t>
  </si>
  <si>
    <t>SWAN 42</t>
  </si>
  <si>
    <t>PAPADOPOULOU MARIA</t>
  </si>
  <si>
    <t>ÇAKABEY 933 - 16-17 AĞUSTOS 2014</t>
  </si>
  <si>
    <t>DNC</t>
  </si>
  <si>
    <t xml:space="preserve"> </t>
  </si>
  <si>
    <t xml:space="preserve">DESTEK (BEYAZ) </t>
  </si>
  <si>
    <t>* ANTMARE</t>
  </si>
  <si>
    <t>HANSE 375</t>
  </si>
  <si>
    <t>MERİH ERKAL/ÜMİT ÜSKÜP</t>
  </si>
  <si>
    <t xml:space="preserve">    * Destek sınıfında spinnaker (simetrik veya asimetrik ) kullanan tekneler</t>
  </si>
  <si>
    <t>DNS</t>
  </si>
  <si>
    <t>RET</t>
  </si>
  <si>
    <t>W COLL./BARBAROS HAYRETTIN</t>
  </si>
  <si>
    <t>DNF</t>
  </si>
  <si>
    <t>SÜRESİ İÇİNDE HİÇ BİR TEKNE</t>
  </si>
  <si>
    <t>FİNİŞ YAPAMADI</t>
  </si>
  <si>
    <t>KATILIM OLMADI</t>
  </si>
  <si>
    <t>YARIŞ SEKRETERLİĞİ - 17 Ağustos 2014 Saat: 09:50</t>
  </si>
  <si>
    <t>17 Ağustos 2014 Saat: 09:50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</si>
</sst>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h:mm"/>
    <numFmt numFmtId="184" formatCode="hh:mm:ss;@"/>
    <numFmt numFmtId="185" formatCode="0.000_ ;[Red]\-0.000\ "/>
    <numFmt numFmtId="186" formatCode="#,##0.000"/>
    <numFmt numFmtId="187" formatCode="dd/mm/yyyy;@"/>
  </numFmts>
  <fonts count="29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 Tur"/>
      <family val="2"/>
    </font>
    <font>
      <b/>
      <sz val="11"/>
      <name val="Arial Tur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7" borderId="6" applyNumberFormat="0" applyAlignment="0" applyProtection="0"/>
    <xf numFmtId="0" fontId="16" fillId="8" borderId="6" applyNumberFormat="0" applyAlignment="0" applyProtection="0"/>
    <xf numFmtId="0" fontId="17" fillId="7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18" borderId="8" applyNumberFormat="0" applyFont="0" applyAlignment="0" applyProtection="0"/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0" fontId="25" fillId="0" borderId="0" xfId="0" applyNumberFormat="1" applyFont="1" applyFill="1" applyBorder="1" applyAlignment="1">
      <alignment horizontal="center"/>
    </xf>
    <xf numFmtId="182" fontId="25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82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20" fontId="3" fillId="0" borderId="0" xfId="0" applyNumberFormat="1" applyFont="1" applyFill="1" applyBorder="1" applyAlignment="1">
      <alignment horizontal="left" vertical="center"/>
    </xf>
    <xf numFmtId="182" fontId="2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26" fillId="0" borderId="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3" fillId="0" borderId="11" xfId="0" applyFont="1" applyFill="1" applyBorder="1" applyAlignment="1" applyProtection="1">
      <alignment horizontal="center"/>
      <protection/>
    </xf>
    <xf numFmtId="182" fontId="6" fillId="0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/>
    </xf>
    <xf numFmtId="182" fontId="6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182" fontId="6" fillId="0" borderId="12" xfId="0" applyNumberFormat="1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/>
    </xf>
    <xf numFmtId="182" fontId="6" fillId="0" borderId="12" xfId="0" applyNumberFormat="1" applyFont="1" applyBorder="1" applyAlignment="1">
      <alignment horizontal="center"/>
    </xf>
    <xf numFmtId="182" fontId="6" fillId="0" borderId="14" xfId="0" applyNumberFormat="1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3" fillId="0" borderId="18" xfId="49" applyFont="1" applyBorder="1" applyAlignment="1">
      <alignment horizontal="center"/>
      <protection/>
    </xf>
    <xf numFmtId="180" fontId="6" fillId="0" borderId="12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/>
      <protection locked="0"/>
    </xf>
    <xf numFmtId="182" fontId="6" fillId="0" borderId="19" xfId="0" applyNumberFormat="1" applyFont="1" applyBorder="1" applyAlignment="1">
      <alignment horizontal="center"/>
    </xf>
    <xf numFmtId="180" fontId="6" fillId="0" borderId="1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82" fontId="25" fillId="0" borderId="10" xfId="0" applyNumberFormat="1" applyFont="1" applyFill="1" applyBorder="1" applyAlignment="1">
      <alignment horizontal="center" vertical="center"/>
    </xf>
    <xf numFmtId="182" fontId="25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20 - Vurgu6 2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Giriş 2" xfId="44"/>
    <cellStyle name="Hesaplama" xfId="45"/>
    <cellStyle name="İşaretli Hücre" xfId="46"/>
    <cellStyle name="İyi" xfId="47"/>
    <cellStyle name="Kötü" xfId="48"/>
    <cellStyle name="Normal 2" xfId="49"/>
    <cellStyle name="Not" xfId="50"/>
    <cellStyle name="Not 2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28600" y="521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28600" y="521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11" name="Text Box 25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12" name="Text Box 10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15" name="Text Box 25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16" name="Text Box 25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228600" y="7315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228600" y="504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228600" y="715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228600" y="715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28600" y="715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228600" y="715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7" name="Text Box 10"/>
        <xdr:cNvSpPr txBox="1">
          <a:spLocks noChangeArrowheads="1"/>
        </xdr:cNvSpPr>
      </xdr:nvSpPr>
      <xdr:spPr>
        <a:xfrm>
          <a:off x="228600" y="715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8" name="Text Box 10"/>
        <xdr:cNvSpPr txBox="1">
          <a:spLocks noChangeArrowheads="1"/>
        </xdr:cNvSpPr>
      </xdr:nvSpPr>
      <xdr:spPr>
        <a:xfrm>
          <a:off x="228600" y="715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28600" y="715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28600" y="715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1" name="Text Box 25"/>
        <xdr:cNvSpPr txBox="1">
          <a:spLocks noChangeArrowheads="1"/>
        </xdr:cNvSpPr>
      </xdr:nvSpPr>
      <xdr:spPr>
        <a:xfrm>
          <a:off x="228600" y="715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228600" y="504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3" name="Text Box 25"/>
        <xdr:cNvSpPr txBox="1">
          <a:spLocks noChangeArrowheads="1"/>
        </xdr:cNvSpPr>
      </xdr:nvSpPr>
      <xdr:spPr>
        <a:xfrm>
          <a:off x="228600" y="504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4" name="Text Box 25"/>
        <xdr:cNvSpPr txBox="1">
          <a:spLocks noChangeArrowheads="1"/>
        </xdr:cNvSpPr>
      </xdr:nvSpPr>
      <xdr:spPr>
        <a:xfrm>
          <a:off x="228600" y="504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5" name="Text Box 25"/>
        <xdr:cNvSpPr txBox="1">
          <a:spLocks noChangeArrowheads="1"/>
        </xdr:cNvSpPr>
      </xdr:nvSpPr>
      <xdr:spPr>
        <a:xfrm>
          <a:off x="228600" y="504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1" width="3.421875" style="6" customWidth="1"/>
    <col min="2" max="2" width="7.28125" style="5" customWidth="1"/>
    <col min="3" max="3" width="25.8515625" style="5" customWidth="1"/>
    <col min="4" max="4" width="14.7109375" style="5" customWidth="1"/>
    <col min="5" max="5" width="34.140625" style="5" customWidth="1"/>
    <col min="6" max="6" width="7.57421875" style="5" customWidth="1"/>
    <col min="7" max="7" width="3.57421875" style="5" customWidth="1"/>
    <col min="8" max="8" width="8.140625" style="5" customWidth="1"/>
    <col min="9" max="9" width="6.8515625" style="5" customWidth="1"/>
    <col min="10" max="10" width="5.140625" style="46" customWidth="1"/>
    <col min="11" max="11" width="7.28125" style="5" customWidth="1"/>
    <col min="12" max="12" width="4.140625" style="5" customWidth="1"/>
    <col min="13" max="13" width="4.7109375" style="29" customWidth="1"/>
    <col min="14" max="14" width="7.28125" style="5" customWidth="1"/>
    <col min="15" max="15" width="3.57421875" style="5" customWidth="1"/>
    <col min="16" max="16" width="4.421875" style="29" customWidth="1"/>
    <col min="17" max="17" width="5.57421875" style="63" customWidth="1"/>
    <col min="18" max="16384" width="9.140625" style="5" customWidth="1"/>
  </cols>
  <sheetData>
    <row r="1" ht="14.25">
      <c r="F1" s="25" t="s">
        <v>46</v>
      </c>
    </row>
    <row r="2" ht="12.75">
      <c r="F2" s="43" t="s">
        <v>164</v>
      </c>
    </row>
    <row r="3" spans="1:17" s="54" customFormat="1" ht="14.25" customHeight="1">
      <c r="A3" s="1" t="s">
        <v>48</v>
      </c>
      <c r="B3" s="3"/>
      <c r="C3" s="3"/>
      <c r="D3" s="3"/>
      <c r="E3" s="3"/>
      <c r="F3" s="7" t="s">
        <v>43</v>
      </c>
      <c r="G3" s="48" t="s">
        <v>44</v>
      </c>
      <c r="H3" s="49">
        <v>0.4305555555555556</v>
      </c>
      <c r="I3" s="8"/>
      <c r="J3" s="50"/>
      <c r="K3" s="51"/>
      <c r="L3" s="48"/>
      <c r="M3" s="52"/>
      <c r="N3" s="53"/>
      <c r="O3" s="3"/>
      <c r="P3" s="10"/>
      <c r="Q3" s="59"/>
    </row>
    <row r="4" spans="1:17" s="55" customFormat="1" ht="12" customHeight="1">
      <c r="A4" s="71"/>
      <c r="B4" s="11" t="s">
        <v>38</v>
      </c>
      <c r="C4" s="124" t="s">
        <v>39</v>
      </c>
      <c r="D4" s="124" t="s">
        <v>40</v>
      </c>
      <c r="E4" s="124" t="s">
        <v>41</v>
      </c>
      <c r="F4" s="11" t="s">
        <v>0</v>
      </c>
      <c r="G4" s="69" t="s">
        <v>1</v>
      </c>
      <c r="H4" s="72"/>
      <c r="I4" s="70"/>
      <c r="J4" s="122" t="s">
        <v>2</v>
      </c>
      <c r="K4" s="66" t="s">
        <v>3</v>
      </c>
      <c r="L4" s="67"/>
      <c r="M4" s="68"/>
      <c r="N4" s="66" t="s">
        <v>4</v>
      </c>
      <c r="O4" s="67"/>
      <c r="P4" s="68"/>
      <c r="Q4" s="60" t="s">
        <v>47</v>
      </c>
    </row>
    <row r="5" spans="1:17" s="55" customFormat="1" ht="10.5" customHeight="1">
      <c r="A5" s="71"/>
      <c r="B5" s="12" t="s">
        <v>42</v>
      </c>
      <c r="C5" s="125"/>
      <c r="D5" s="125"/>
      <c r="E5" s="125"/>
      <c r="F5" s="41" t="s">
        <v>5</v>
      </c>
      <c r="G5" s="12" t="s">
        <v>45</v>
      </c>
      <c r="H5" s="41" t="s">
        <v>5</v>
      </c>
      <c r="I5" s="13" t="s">
        <v>6</v>
      </c>
      <c r="J5" s="123"/>
      <c r="K5" s="14" t="s">
        <v>7</v>
      </c>
      <c r="L5" s="14" t="s">
        <v>8</v>
      </c>
      <c r="M5" s="15" t="s">
        <v>9</v>
      </c>
      <c r="N5" s="14" t="s">
        <v>7</v>
      </c>
      <c r="O5" s="14" t="s">
        <v>8</v>
      </c>
      <c r="P5" s="15" t="s">
        <v>9</v>
      </c>
      <c r="Q5" s="61" t="s">
        <v>10</v>
      </c>
    </row>
    <row r="6" spans="1:17" s="55" customFormat="1" ht="12.75" customHeight="1">
      <c r="A6" s="56"/>
      <c r="B6" s="74">
        <v>2055</v>
      </c>
      <c r="C6" s="74" t="s">
        <v>55</v>
      </c>
      <c r="D6" s="74" t="s">
        <v>11</v>
      </c>
      <c r="E6" s="83" t="s">
        <v>109</v>
      </c>
      <c r="F6" s="19">
        <v>0.8041087962962963</v>
      </c>
      <c r="G6" s="57"/>
      <c r="H6" s="16">
        <f aca="true" t="shared" si="0" ref="H6:H20">IF(F6&gt;H$3,F6-H$3,F6+24-H$3)</f>
        <v>0.3735532407407407</v>
      </c>
      <c r="I6" s="17">
        <f aca="true" t="shared" si="1" ref="I6:I20">DAY(G6)*24*60*60+HOUR(H6)*60*60+MINUTE(H6)*60+SECOND(H6)</f>
        <v>32275</v>
      </c>
      <c r="J6" s="90">
        <v>1.388</v>
      </c>
      <c r="K6" s="17">
        <f aca="true" t="shared" si="2" ref="K6:K20">I6*J6</f>
        <v>44797.7</v>
      </c>
      <c r="L6" s="18">
        <f aca="true" t="shared" si="3" ref="L6:M20">RANK(K6,K$6:K$27,1)</f>
        <v>1</v>
      </c>
      <c r="M6" s="18">
        <f t="shared" si="3"/>
        <v>1</v>
      </c>
      <c r="N6" s="17">
        <f aca="true" t="shared" si="4" ref="N6:N20">I6*J6</f>
        <v>44797.7</v>
      </c>
      <c r="O6" s="18">
        <f aca="true" t="shared" si="5" ref="O6:P13">RANK(N6,N$6:N$27,1)</f>
        <v>1</v>
      </c>
      <c r="P6" s="18">
        <f t="shared" si="5"/>
        <v>1</v>
      </c>
      <c r="Q6" s="96">
        <f aca="true" t="shared" si="6" ref="Q6:Q27">P6*1.5</f>
        <v>1.5</v>
      </c>
    </row>
    <row r="7" spans="1:17" s="55" customFormat="1" ht="12.75" customHeight="1">
      <c r="A7" s="56"/>
      <c r="B7" s="75">
        <v>1245</v>
      </c>
      <c r="C7" s="75" t="s">
        <v>66</v>
      </c>
      <c r="D7" s="75" t="s">
        <v>67</v>
      </c>
      <c r="E7" s="75" t="s">
        <v>117</v>
      </c>
      <c r="F7" s="19">
        <v>0.8889583333333334</v>
      </c>
      <c r="G7" s="57"/>
      <c r="H7" s="16">
        <f t="shared" si="0"/>
        <v>0.4584027777777778</v>
      </c>
      <c r="I7" s="17">
        <f t="shared" si="1"/>
        <v>39606</v>
      </c>
      <c r="J7" s="73">
        <v>1.136</v>
      </c>
      <c r="K7" s="17">
        <f t="shared" si="2"/>
        <v>44992.416</v>
      </c>
      <c r="L7" s="18">
        <f t="shared" si="3"/>
        <v>2</v>
      </c>
      <c r="M7" s="18">
        <f t="shared" si="3"/>
        <v>2</v>
      </c>
      <c r="N7" s="17">
        <f t="shared" si="4"/>
        <v>44992.416</v>
      </c>
      <c r="O7" s="18">
        <f t="shared" si="5"/>
        <v>2</v>
      </c>
      <c r="P7" s="18">
        <f t="shared" si="5"/>
        <v>2</v>
      </c>
      <c r="Q7" s="96">
        <f t="shared" si="6"/>
        <v>3</v>
      </c>
    </row>
    <row r="8" spans="1:17" s="55" customFormat="1" ht="12.75" customHeight="1">
      <c r="A8" s="56"/>
      <c r="B8" s="75">
        <v>532</v>
      </c>
      <c r="C8" s="75" t="s">
        <v>63</v>
      </c>
      <c r="D8" s="75" t="s">
        <v>12</v>
      </c>
      <c r="E8" s="84" t="s">
        <v>25</v>
      </c>
      <c r="F8" s="19">
        <v>0.8834375</v>
      </c>
      <c r="G8" s="57"/>
      <c r="H8" s="16">
        <f t="shared" si="0"/>
        <v>0.4528819444444444</v>
      </c>
      <c r="I8" s="17">
        <f t="shared" si="1"/>
        <v>39129</v>
      </c>
      <c r="J8" s="73">
        <v>1.161</v>
      </c>
      <c r="K8" s="17">
        <f t="shared" si="2"/>
        <v>45428.769</v>
      </c>
      <c r="L8" s="18">
        <f t="shared" si="3"/>
        <v>3</v>
      </c>
      <c r="M8" s="18">
        <f t="shared" si="3"/>
        <v>3</v>
      </c>
      <c r="N8" s="17">
        <f t="shared" si="4"/>
        <v>45428.769</v>
      </c>
      <c r="O8" s="18">
        <f t="shared" si="5"/>
        <v>3</v>
      </c>
      <c r="P8" s="18">
        <f t="shared" si="5"/>
        <v>3</v>
      </c>
      <c r="Q8" s="96">
        <f t="shared" si="6"/>
        <v>4.5</v>
      </c>
    </row>
    <row r="9" spans="1:17" s="55" customFormat="1" ht="12.75" customHeight="1">
      <c r="A9" s="56"/>
      <c r="B9" s="75">
        <v>7400</v>
      </c>
      <c r="C9" s="75" t="s">
        <v>61</v>
      </c>
      <c r="D9" s="75" t="s">
        <v>12</v>
      </c>
      <c r="E9" s="83" t="s">
        <v>114</v>
      </c>
      <c r="F9" s="19">
        <v>0.8824652777777778</v>
      </c>
      <c r="G9" s="57"/>
      <c r="H9" s="16">
        <f t="shared" si="0"/>
        <v>0.45190972222222225</v>
      </c>
      <c r="I9" s="17">
        <f t="shared" si="1"/>
        <v>39045</v>
      </c>
      <c r="J9" s="73">
        <v>1.165</v>
      </c>
      <c r="K9" s="17">
        <f t="shared" si="2"/>
        <v>45487.425</v>
      </c>
      <c r="L9" s="18">
        <f t="shared" si="3"/>
        <v>4</v>
      </c>
      <c r="M9" s="18">
        <f t="shared" si="3"/>
        <v>4</v>
      </c>
      <c r="N9" s="17">
        <f t="shared" si="4"/>
        <v>45487.425</v>
      </c>
      <c r="O9" s="18">
        <f t="shared" si="5"/>
        <v>4</v>
      </c>
      <c r="P9" s="18">
        <f t="shared" si="5"/>
        <v>4</v>
      </c>
      <c r="Q9" s="96">
        <f t="shared" si="6"/>
        <v>6</v>
      </c>
    </row>
    <row r="10" spans="1:17" s="55" customFormat="1" ht="12.75" customHeight="1">
      <c r="A10" s="56"/>
      <c r="B10" s="75">
        <v>2040</v>
      </c>
      <c r="C10" s="74" t="s">
        <v>60</v>
      </c>
      <c r="D10" s="75" t="s">
        <v>59</v>
      </c>
      <c r="E10" s="83" t="s">
        <v>113</v>
      </c>
      <c r="F10" s="19">
        <v>0.8855439814814815</v>
      </c>
      <c r="G10" s="57"/>
      <c r="H10" s="16">
        <f t="shared" si="0"/>
        <v>0.4549884259259259</v>
      </c>
      <c r="I10" s="17">
        <f t="shared" si="1"/>
        <v>39311</v>
      </c>
      <c r="J10" s="73">
        <v>1.166</v>
      </c>
      <c r="K10" s="17">
        <f t="shared" si="2"/>
        <v>45836.626</v>
      </c>
      <c r="L10" s="18">
        <f t="shared" si="3"/>
        <v>5</v>
      </c>
      <c r="M10" s="18">
        <f t="shared" si="3"/>
        <v>5</v>
      </c>
      <c r="N10" s="17">
        <f t="shared" si="4"/>
        <v>45836.626</v>
      </c>
      <c r="O10" s="18">
        <f t="shared" si="5"/>
        <v>5</v>
      </c>
      <c r="P10" s="18">
        <f t="shared" si="5"/>
        <v>5</v>
      </c>
      <c r="Q10" s="96">
        <f t="shared" si="6"/>
        <v>7.5</v>
      </c>
    </row>
    <row r="11" spans="1:17" s="55" customFormat="1" ht="12.75" customHeight="1">
      <c r="A11" s="56"/>
      <c r="B11" s="75" t="s">
        <v>160</v>
      </c>
      <c r="C11" s="74" t="s">
        <v>161</v>
      </c>
      <c r="D11" s="75" t="s">
        <v>162</v>
      </c>
      <c r="E11" s="83" t="s">
        <v>163</v>
      </c>
      <c r="F11" s="19">
        <v>0.8833449074074075</v>
      </c>
      <c r="G11" s="57"/>
      <c r="H11" s="16">
        <f t="shared" si="0"/>
        <v>0.4527893518518519</v>
      </c>
      <c r="I11" s="17">
        <f t="shared" si="1"/>
        <v>39121</v>
      </c>
      <c r="J11" s="73">
        <v>1.172</v>
      </c>
      <c r="K11" s="17">
        <f t="shared" si="2"/>
        <v>45849.812</v>
      </c>
      <c r="L11" s="18">
        <f t="shared" si="3"/>
        <v>6</v>
      </c>
      <c r="M11" s="18">
        <f t="shared" si="3"/>
        <v>6</v>
      </c>
      <c r="N11" s="17">
        <f t="shared" si="4"/>
        <v>45849.812</v>
      </c>
      <c r="O11" s="18">
        <f t="shared" si="5"/>
        <v>6</v>
      </c>
      <c r="P11" s="18">
        <f t="shared" si="5"/>
        <v>6</v>
      </c>
      <c r="Q11" s="96">
        <f t="shared" si="6"/>
        <v>9</v>
      </c>
    </row>
    <row r="12" spans="1:17" s="55" customFormat="1" ht="12.75" customHeight="1">
      <c r="A12" s="56"/>
      <c r="B12" s="75">
        <v>441</v>
      </c>
      <c r="C12" s="74" t="s">
        <v>76</v>
      </c>
      <c r="D12" s="75" t="s">
        <v>18</v>
      </c>
      <c r="E12" s="83" t="s">
        <v>19</v>
      </c>
      <c r="F12" s="19">
        <v>0.924699074074074</v>
      </c>
      <c r="G12" s="57"/>
      <c r="H12" s="16">
        <f t="shared" si="0"/>
        <v>0.49414351851851845</v>
      </c>
      <c r="I12" s="17">
        <f t="shared" si="1"/>
        <v>42694</v>
      </c>
      <c r="J12" s="73">
        <v>1.101</v>
      </c>
      <c r="K12" s="17">
        <f t="shared" si="2"/>
        <v>47006.094</v>
      </c>
      <c r="L12" s="18">
        <f t="shared" si="3"/>
        <v>7</v>
      </c>
      <c r="M12" s="18">
        <f t="shared" si="3"/>
        <v>7</v>
      </c>
      <c r="N12" s="17">
        <f t="shared" si="4"/>
        <v>47006.094</v>
      </c>
      <c r="O12" s="18">
        <f t="shared" si="5"/>
        <v>7</v>
      </c>
      <c r="P12" s="18">
        <f t="shared" si="5"/>
        <v>7</v>
      </c>
      <c r="Q12" s="96">
        <f t="shared" si="6"/>
        <v>10.5</v>
      </c>
    </row>
    <row r="13" spans="1:17" s="55" customFormat="1" ht="12.75" customHeight="1">
      <c r="A13" s="56"/>
      <c r="B13" s="75">
        <v>3131</v>
      </c>
      <c r="C13" s="74" t="s">
        <v>79</v>
      </c>
      <c r="D13" s="75" t="s">
        <v>21</v>
      </c>
      <c r="E13" s="83" t="s">
        <v>123</v>
      </c>
      <c r="F13" s="19">
        <v>0.9370138888888889</v>
      </c>
      <c r="G13" s="57"/>
      <c r="H13" s="16">
        <f t="shared" si="0"/>
        <v>0.5064583333333333</v>
      </c>
      <c r="I13" s="17">
        <f t="shared" si="1"/>
        <v>43758</v>
      </c>
      <c r="J13" s="73">
        <v>1.081</v>
      </c>
      <c r="K13" s="17">
        <f t="shared" si="2"/>
        <v>47302.398</v>
      </c>
      <c r="L13" s="18">
        <f t="shared" si="3"/>
        <v>8</v>
      </c>
      <c r="M13" s="18">
        <f t="shared" si="3"/>
        <v>8</v>
      </c>
      <c r="N13" s="17">
        <f t="shared" si="4"/>
        <v>47302.398</v>
      </c>
      <c r="O13" s="18">
        <f aca="true" t="shared" si="7" ref="O13:O20">RANK(N13,N$6:N$27,1)</f>
        <v>8</v>
      </c>
      <c r="P13" s="18">
        <f t="shared" si="5"/>
        <v>8</v>
      </c>
      <c r="Q13" s="96">
        <f t="shared" si="6"/>
        <v>12</v>
      </c>
    </row>
    <row r="14" spans="1:17" s="55" customFormat="1" ht="12.75" customHeight="1">
      <c r="A14" s="56"/>
      <c r="B14" s="75">
        <v>1358</v>
      </c>
      <c r="C14" s="74" t="s">
        <v>77</v>
      </c>
      <c r="D14" s="75" t="s">
        <v>78</v>
      </c>
      <c r="E14" s="83" t="s">
        <v>122</v>
      </c>
      <c r="F14" s="19">
        <v>0.9573148148148148</v>
      </c>
      <c r="G14" s="57"/>
      <c r="H14" s="16">
        <f t="shared" si="0"/>
        <v>0.5267592592592593</v>
      </c>
      <c r="I14" s="17">
        <f t="shared" si="1"/>
        <v>45512</v>
      </c>
      <c r="J14" s="73">
        <v>1.083</v>
      </c>
      <c r="K14" s="17">
        <f t="shared" si="2"/>
        <v>49289.496</v>
      </c>
      <c r="L14" s="18">
        <f t="shared" si="3"/>
        <v>9</v>
      </c>
      <c r="M14" s="18">
        <f t="shared" si="3"/>
        <v>9</v>
      </c>
      <c r="N14" s="17">
        <f t="shared" si="4"/>
        <v>49289.496</v>
      </c>
      <c r="O14" s="18">
        <f t="shared" si="7"/>
        <v>9</v>
      </c>
      <c r="P14" s="18">
        <f aca="true" t="shared" si="8" ref="P14:P20">RANK(O14,O$6:O$27,1)</f>
        <v>9</v>
      </c>
      <c r="Q14" s="96">
        <f t="shared" si="6"/>
        <v>13.5</v>
      </c>
    </row>
    <row r="15" spans="1:17" s="55" customFormat="1" ht="12.75" customHeight="1">
      <c r="A15" s="56"/>
      <c r="B15" s="75">
        <v>364</v>
      </c>
      <c r="C15" s="76" t="s">
        <v>74</v>
      </c>
      <c r="D15" s="75" t="s">
        <v>14</v>
      </c>
      <c r="E15" s="85" t="s">
        <v>120</v>
      </c>
      <c r="F15" s="19">
        <v>0.9453009259259259</v>
      </c>
      <c r="G15" s="57"/>
      <c r="H15" s="16">
        <f t="shared" si="0"/>
        <v>0.5147453703703703</v>
      </c>
      <c r="I15" s="17">
        <f t="shared" si="1"/>
        <v>44474</v>
      </c>
      <c r="J15" s="73">
        <v>1.11</v>
      </c>
      <c r="K15" s="17">
        <f t="shared" si="2"/>
        <v>49366.14000000001</v>
      </c>
      <c r="L15" s="18">
        <f t="shared" si="3"/>
        <v>10</v>
      </c>
      <c r="M15" s="18">
        <f t="shared" si="3"/>
        <v>10</v>
      </c>
      <c r="N15" s="17">
        <f t="shared" si="4"/>
        <v>49366.14000000001</v>
      </c>
      <c r="O15" s="18">
        <f t="shared" si="7"/>
        <v>10</v>
      </c>
      <c r="P15" s="18">
        <f t="shared" si="8"/>
        <v>10</v>
      </c>
      <c r="Q15" s="96">
        <f t="shared" si="6"/>
        <v>15</v>
      </c>
    </row>
    <row r="16" spans="1:17" s="55" customFormat="1" ht="12.75" customHeight="1">
      <c r="A16" s="56"/>
      <c r="B16" s="75">
        <v>480</v>
      </c>
      <c r="C16" s="74" t="s">
        <v>64</v>
      </c>
      <c r="D16" s="75" t="s">
        <v>12</v>
      </c>
      <c r="E16" s="85" t="s">
        <v>115</v>
      </c>
      <c r="F16" s="19">
        <v>0.9299421296296296</v>
      </c>
      <c r="G16" s="57"/>
      <c r="H16" s="16">
        <f t="shared" si="0"/>
        <v>0.49938657407407405</v>
      </c>
      <c r="I16" s="17">
        <f t="shared" si="1"/>
        <v>43147</v>
      </c>
      <c r="J16" s="73">
        <v>1.16</v>
      </c>
      <c r="K16" s="17">
        <f t="shared" si="2"/>
        <v>50050.52</v>
      </c>
      <c r="L16" s="18">
        <f t="shared" si="3"/>
        <v>11</v>
      </c>
      <c r="M16" s="18">
        <f t="shared" si="3"/>
        <v>11</v>
      </c>
      <c r="N16" s="17">
        <f t="shared" si="4"/>
        <v>50050.52</v>
      </c>
      <c r="O16" s="18">
        <f t="shared" si="7"/>
        <v>11</v>
      </c>
      <c r="P16" s="18">
        <f t="shared" si="8"/>
        <v>11</v>
      </c>
      <c r="Q16" s="96">
        <f t="shared" si="6"/>
        <v>16.5</v>
      </c>
    </row>
    <row r="17" spans="1:17" s="55" customFormat="1" ht="12.75" customHeight="1">
      <c r="A17" s="56"/>
      <c r="B17" s="75">
        <v>1070</v>
      </c>
      <c r="C17" s="74" t="s">
        <v>53</v>
      </c>
      <c r="D17" s="75" t="s">
        <v>54</v>
      </c>
      <c r="E17" s="83" t="s">
        <v>108</v>
      </c>
      <c r="F17" s="19">
        <v>0.787962962962963</v>
      </c>
      <c r="G17" s="57"/>
      <c r="H17" s="16">
        <f t="shared" si="0"/>
        <v>0.3574074074074074</v>
      </c>
      <c r="I17" s="17">
        <f t="shared" si="1"/>
        <v>30880</v>
      </c>
      <c r="J17" s="73">
        <v>1.645</v>
      </c>
      <c r="K17" s="17">
        <f t="shared" si="2"/>
        <v>50797.6</v>
      </c>
      <c r="L17" s="18">
        <f t="shared" si="3"/>
        <v>12</v>
      </c>
      <c r="M17" s="18">
        <f t="shared" si="3"/>
        <v>12</v>
      </c>
      <c r="N17" s="17">
        <f t="shared" si="4"/>
        <v>50797.6</v>
      </c>
      <c r="O17" s="18">
        <f t="shared" si="7"/>
        <v>12</v>
      </c>
      <c r="P17" s="18">
        <f t="shared" si="8"/>
        <v>12</v>
      </c>
      <c r="Q17" s="96">
        <f t="shared" si="6"/>
        <v>18</v>
      </c>
    </row>
    <row r="18" spans="1:17" s="55" customFormat="1" ht="12.75" customHeight="1">
      <c r="A18" s="56"/>
      <c r="B18" s="75" t="s">
        <v>72</v>
      </c>
      <c r="C18" s="74" t="s">
        <v>73</v>
      </c>
      <c r="D18" s="75" t="s">
        <v>15</v>
      </c>
      <c r="E18" s="85" t="s">
        <v>16</v>
      </c>
      <c r="F18" s="19">
        <v>0.9596643518518518</v>
      </c>
      <c r="G18" s="57"/>
      <c r="H18" s="16">
        <f t="shared" si="0"/>
        <v>0.5291087962962963</v>
      </c>
      <c r="I18" s="17">
        <f t="shared" si="1"/>
        <v>45715</v>
      </c>
      <c r="J18" s="73">
        <v>1.112</v>
      </c>
      <c r="K18" s="17">
        <f t="shared" si="2"/>
        <v>50835.08</v>
      </c>
      <c r="L18" s="18">
        <f t="shared" si="3"/>
        <v>13</v>
      </c>
      <c r="M18" s="18">
        <f t="shared" si="3"/>
        <v>13</v>
      </c>
      <c r="N18" s="17">
        <f t="shared" si="4"/>
        <v>50835.08</v>
      </c>
      <c r="O18" s="18">
        <f t="shared" si="7"/>
        <v>13</v>
      </c>
      <c r="P18" s="18">
        <f t="shared" si="8"/>
        <v>13</v>
      </c>
      <c r="Q18" s="96">
        <f t="shared" si="6"/>
        <v>19.5</v>
      </c>
    </row>
    <row r="19" spans="1:17" s="55" customFormat="1" ht="12.75" customHeight="1">
      <c r="A19" s="56"/>
      <c r="B19" s="75">
        <v>12122</v>
      </c>
      <c r="C19" s="74" t="s">
        <v>56</v>
      </c>
      <c r="D19" s="75" t="s">
        <v>57</v>
      </c>
      <c r="E19" s="85" t="s">
        <v>110</v>
      </c>
      <c r="F19" s="19">
        <v>0.9608564814814815</v>
      </c>
      <c r="G19" s="57"/>
      <c r="H19" s="16">
        <f t="shared" si="0"/>
        <v>0.5303009259259259</v>
      </c>
      <c r="I19" s="17">
        <f t="shared" si="1"/>
        <v>45818</v>
      </c>
      <c r="J19" s="73">
        <v>1.19</v>
      </c>
      <c r="K19" s="17">
        <f t="shared" si="2"/>
        <v>54523.42</v>
      </c>
      <c r="L19" s="18">
        <f t="shared" si="3"/>
        <v>14</v>
      </c>
      <c r="M19" s="18">
        <f t="shared" si="3"/>
        <v>14</v>
      </c>
      <c r="N19" s="17">
        <f t="shared" si="4"/>
        <v>54523.42</v>
      </c>
      <c r="O19" s="18">
        <f t="shared" si="7"/>
        <v>14</v>
      </c>
      <c r="P19" s="18">
        <f t="shared" si="8"/>
        <v>14</v>
      </c>
      <c r="Q19" s="96">
        <f t="shared" si="6"/>
        <v>21</v>
      </c>
    </row>
    <row r="20" spans="1:17" s="55" customFormat="1" ht="12.75" customHeight="1">
      <c r="A20" s="56"/>
      <c r="B20" s="75">
        <v>1901</v>
      </c>
      <c r="C20" s="74" t="s">
        <v>58</v>
      </c>
      <c r="D20" s="75" t="s">
        <v>59</v>
      </c>
      <c r="E20" s="85" t="s">
        <v>111</v>
      </c>
      <c r="F20" s="19">
        <v>0.9777777777777777</v>
      </c>
      <c r="G20" s="57"/>
      <c r="H20" s="16">
        <f t="shared" si="0"/>
        <v>0.5472222222222222</v>
      </c>
      <c r="I20" s="17">
        <f t="shared" si="1"/>
        <v>47280</v>
      </c>
      <c r="J20" s="73">
        <v>1.167</v>
      </c>
      <c r="K20" s="17">
        <f t="shared" si="2"/>
        <v>55175.76</v>
      </c>
      <c r="L20" s="18">
        <f t="shared" si="3"/>
        <v>15</v>
      </c>
      <c r="M20" s="18">
        <f t="shared" si="3"/>
        <v>15</v>
      </c>
      <c r="N20" s="17">
        <f t="shared" si="4"/>
        <v>55175.76</v>
      </c>
      <c r="O20" s="18">
        <f t="shared" si="7"/>
        <v>15</v>
      </c>
      <c r="P20" s="18">
        <f t="shared" si="8"/>
        <v>15</v>
      </c>
      <c r="Q20" s="96">
        <f t="shared" si="6"/>
        <v>22.5</v>
      </c>
    </row>
    <row r="21" spans="1:17" s="55" customFormat="1" ht="12.75" customHeight="1">
      <c r="A21" s="56"/>
      <c r="B21" s="75">
        <v>4446</v>
      </c>
      <c r="C21" s="74" t="s">
        <v>65</v>
      </c>
      <c r="D21" s="75" t="s">
        <v>14</v>
      </c>
      <c r="E21" s="85" t="s">
        <v>116</v>
      </c>
      <c r="F21" s="19" t="s">
        <v>172</v>
      </c>
      <c r="G21" s="57" t="s">
        <v>166</v>
      </c>
      <c r="H21" s="16" t="s">
        <v>166</v>
      </c>
      <c r="I21" s="17"/>
      <c r="J21" s="73">
        <v>1.155</v>
      </c>
      <c r="K21" s="17" t="s">
        <v>172</v>
      </c>
      <c r="L21" s="18" t="s">
        <v>166</v>
      </c>
      <c r="M21" s="18">
        <v>20</v>
      </c>
      <c r="N21" s="17" t="s">
        <v>172</v>
      </c>
      <c r="O21" s="18"/>
      <c r="P21" s="18">
        <v>20</v>
      </c>
      <c r="Q21" s="96">
        <f t="shared" si="6"/>
        <v>30</v>
      </c>
    </row>
    <row r="22" spans="1:17" s="55" customFormat="1" ht="12.75" customHeight="1">
      <c r="A22" s="56"/>
      <c r="B22" s="75">
        <v>2906</v>
      </c>
      <c r="C22" s="74" t="s">
        <v>75</v>
      </c>
      <c r="D22" s="75" t="s">
        <v>17</v>
      </c>
      <c r="E22" s="85" t="s">
        <v>121</v>
      </c>
      <c r="F22" s="19" t="s">
        <v>173</v>
      </c>
      <c r="G22" s="57"/>
      <c r="H22" s="16"/>
      <c r="I22" s="17"/>
      <c r="J22" s="73">
        <v>1.109</v>
      </c>
      <c r="K22" s="17" t="s">
        <v>173</v>
      </c>
      <c r="L22" s="18"/>
      <c r="M22" s="18">
        <v>20</v>
      </c>
      <c r="N22" s="17" t="s">
        <v>173</v>
      </c>
      <c r="O22" s="18"/>
      <c r="P22" s="18">
        <v>20</v>
      </c>
      <c r="Q22" s="96">
        <f t="shared" si="6"/>
        <v>30</v>
      </c>
    </row>
    <row r="23" spans="1:17" s="55" customFormat="1" ht="12.75" customHeight="1">
      <c r="A23" s="56"/>
      <c r="B23" s="75">
        <v>2072</v>
      </c>
      <c r="C23" s="74" t="s">
        <v>174</v>
      </c>
      <c r="D23" s="75" t="s">
        <v>59</v>
      </c>
      <c r="E23" s="85" t="s">
        <v>112</v>
      </c>
      <c r="F23" s="19" t="s">
        <v>173</v>
      </c>
      <c r="G23" s="57"/>
      <c r="H23" s="16"/>
      <c r="I23" s="17"/>
      <c r="J23" s="73">
        <v>1.167</v>
      </c>
      <c r="K23" s="19" t="s">
        <v>173</v>
      </c>
      <c r="L23" s="18" t="s">
        <v>166</v>
      </c>
      <c r="M23" s="18">
        <v>20</v>
      </c>
      <c r="N23" s="19" t="s">
        <v>173</v>
      </c>
      <c r="O23" s="18" t="s">
        <v>166</v>
      </c>
      <c r="P23" s="18">
        <v>20</v>
      </c>
      <c r="Q23" s="96">
        <f t="shared" si="6"/>
        <v>30</v>
      </c>
    </row>
    <row r="24" spans="1:17" s="55" customFormat="1" ht="12.75" customHeight="1">
      <c r="A24" s="56"/>
      <c r="B24" s="75" t="s">
        <v>156</v>
      </c>
      <c r="C24" s="74" t="s">
        <v>157</v>
      </c>
      <c r="D24" s="75" t="s">
        <v>159</v>
      </c>
      <c r="E24" s="85" t="s">
        <v>158</v>
      </c>
      <c r="F24" s="19" t="s">
        <v>175</v>
      </c>
      <c r="G24" s="57"/>
      <c r="H24" s="16"/>
      <c r="I24" s="17"/>
      <c r="J24" s="73">
        <v>1.142</v>
      </c>
      <c r="K24" s="17" t="s">
        <v>175</v>
      </c>
      <c r="L24" s="18" t="s">
        <v>166</v>
      </c>
      <c r="M24" s="18">
        <v>20</v>
      </c>
      <c r="N24" s="17" t="s">
        <v>175</v>
      </c>
      <c r="O24" s="18" t="s">
        <v>166</v>
      </c>
      <c r="P24" s="18">
        <v>20</v>
      </c>
      <c r="Q24" s="96">
        <f t="shared" si="6"/>
        <v>30</v>
      </c>
    </row>
    <row r="25" spans="1:17" s="55" customFormat="1" ht="12.75" customHeight="1">
      <c r="A25" s="56"/>
      <c r="B25" s="75">
        <v>1291</v>
      </c>
      <c r="C25" s="74" t="s">
        <v>62</v>
      </c>
      <c r="D25" s="75" t="s">
        <v>12</v>
      </c>
      <c r="E25" s="77" t="s">
        <v>24</v>
      </c>
      <c r="F25" s="19" t="s">
        <v>165</v>
      </c>
      <c r="G25" s="57" t="s">
        <v>166</v>
      </c>
      <c r="H25" s="16" t="s">
        <v>166</v>
      </c>
      <c r="I25" s="17"/>
      <c r="J25" s="73">
        <v>1.163</v>
      </c>
      <c r="K25" s="17" t="s">
        <v>165</v>
      </c>
      <c r="L25" s="18" t="s">
        <v>166</v>
      </c>
      <c r="M25" s="18">
        <v>23</v>
      </c>
      <c r="N25" s="17" t="s">
        <v>165</v>
      </c>
      <c r="O25" s="18" t="s">
        <v>166</v>
      </c>
      <c r="P25" s="18">
        <v>23</v>
      </c>
      <c r="Q25" s="96">
        <f t="shared" si="6"/>
        <v>34.5</v>
      </c>
    </row>
    <row r="26" spans="1:17" s="55" customFormat="1" ht="12.75" customHeight="1">
      <c r="A26" s="56"/>
      <c r="B26" s="75">
        <v>1807</v>
      </c>
      <c r="C26" s="74" t="s">
        <v>13</v>
      </c>
      <c r="D26" s="75" t="s">
        <v>68</v>
      </c>
      <c r="E26" s="85" t="s">
        <v>118</v>
      </c>
      <c r="F26" s="19" t="s">
        <v>165</v>
      </c>
      <c r="G26" s="57" t="s">
        <v>166</v>
      </c>
      <c r="H26" s="16" t="s">
        <v>166</v>
      </c>
      <c r="I26" s="17"/>
      <c r="J26" s="73">
        <v>1.134</v>
      </c>
      <c r="K26" s="17" t="s">
        <v>165</v>
      </c>
      <c r="L26" s="18" t="s">
        <v>166</v>
      </c>
      <c r="M26" s="18">
        <v>23</v>
      </c>
      <c r="N26" s="17" t="s">
        <v>165</v>
      </c>
      <c r="O26" s="18" t="s">
        <v>166</v>
      </c>
      <c r="P26" s="18">
        <v>23</v>
      </c>
      <c r="Q26" s="96">
        <f t="shared" si="6"/>
        <v>34.5</v>
      </c>
    </row>
    <row r="27" spans="1:17" s="55" customFormat="1" ht="12.75" customHeight="1">
      <c r="A27" s="56"/>
      <c r="B27" s="75" t="s">
        <v>69</v>
      </c>
      <c r="C27" s="74" t="s">
        <v>70</v>
      </c>
      <c r="D27" s="75" t="s">
        <v>71</v>
      </c>
      <c r="E27" s="83" t="s">
        <v>119</v>
      </c>
      <c r="F27" s="19" t="s">
        <v>165</v>
      </c>
      <c r="G27" s="57" t="s">
        <v>166</v>
      </c>
      <c r="H27" s="16" t="s">
        <v>166</v>
      </c>
      <c r="I27" s="17"/>
      <c r="J27" s="73">
        <v>1.117</v>
      </c>
      <c r="K27" s="17" t="s">
        <v>165</v>
      </c>
      <c r="L27" s="18" t="s">
        <v>166</v>
      </c>
      <c r="M27" s="18">
        <v>23</v>
      </c>
      <c r="N27" s="17" t="s">
        <v>165</v>
      </c>
      <c r="O27" s="18" t="s">
        <v>166</v>
      </c>
      <c r="P27" s="18">
        <v>23</v>
      </c>
      <c r="Q27" s="96">
        <f t="shared" si="6"/>
        <v>34.5</v>
      </c>
    </row>
    <row r="28" spans="1:17" s="54" customFormat="1" ht="18" customHeight="1">
      <c r="A28" s="1" t="s">
        <v>49</v>
      </c>
      <c r="B28" s="3"/>
      <c r="C28" s="3"/>
      <c r="D28" s="3"/>
      <c r="E28" s="3"/>
      <c r="F28" s="7" t="s">
        <v>43</v>
      </c>
      <c r="G28" s="48" t="s">
        <v>44</v>
      </c>
      <c r="H28" s="49">
        <v>0.4305555555555556</v>
      </c>
      <c r="I28" s="8"/>
      <c r="J28" s="50"/>
      <c r="K28" s="51"/>
      <c r="L28" s="48"/>
      <c r="M28" s="52"/>
      <c r="N28" s="53"/>
      <c r="O28" s="3"/>
      <c r="P28" s="10"/>
      <c r="Q28" s="59"/>
    </row>
    <row r="29" spans="1:17" s="55" customFormat="1" ht="12" customHeight="1">
      <c r="A29" s="71"/>
      <c r="B29" s="11" t="s">
        <v>38</v>
      </c>
      <c r="C29" s="124" t="s">
        <v>39</v>
      </c>
      <c r="D29" s="124" t="s">
        <v>40</v>
      </c>
      <c r="E29" s="124" t="s">
        <v>41</v>
      </c>
      <c r="F29" s="11" t="s">
        <v>0</v>
      </c>
      <c r="G29" s="69" t="s">
        <v>1</v>
      </c>
      <c r="H29" s="72"/>
      <c r="I29" s="70"/>
      <c r="J29" s="122" t="s">
        <v>2</v>
      </c>
      <c r="K29" s="66" t="s">
        <v>3</v>
      </c>
      <c r="L29" s="67"/>
      <c r="M29" s="68"/>
      <c r="N29" s="66" t="s">
        <v>4</v>
      </c>
      <c r="O29" s="67"/>
      <c r="P29" s="68"/>
      <c r="Q29" s="60" t="s">
        <v>47</v>
      </c>
    </row>
    <row r="30" spans="1:17" s="55" customFormat="1" ht="10.5" customHeight="1">
      <c r="A30" s="71"/>
      <c r="B30" s="12" t="s">
        <v>42</v>
      </c>
      <c r="C30" s="125"/>
      <c r="D30" s="125"/>
      <c r="E30" s="125"/>
      <c r="F30" s="41" t="s">
        <v>5</v>
      </c>
      <c r="G30" s="12" t="s">
        <v>45</v>
      </c>
      <c r="H30" s="41" t="s">
        <v>5</v>
      </c>
      <c r="I30" s="13" t="s">
        <v>6</v>
      </c>
      <c r="J30" s="123"/>
      <c r="K30" s="14" t="s">
        <v>7</v>
      </c>
      <c r="L30" s="14" t="s">
        <v>8</v>
      </c>
      <c r="M30" s="15" t="s">
        <v>9</v>
      </c>
      <c r="N30" s="14" t="s">
        <v>7</v>
      </c>
      <c r="O30" s="14" t="s">
        <v>8</v>
      </c>
      <c r="P30" s="15" t="s">
        <v>9</v>
      </c>
      <c r="Q30" s="61" t="s">
        <v>10</v>
      </c>
    </row>
    <row r="31" spans="1:17" s="55" customFormat="1" ht="12.75" customHeight="1">
      <c r="A31" s="56"/>
      <c r="B31" s="75">
        <v>965</v>
      </c>
      <c r="C31" s="74" t="s">
        <v>26</v>
      </c>
      <c r="D31" s="78" t="s">
        <v>93</v>
      </c>
      <c r="E31" s="79" t="s">
        <v>27</v>
      </c>
      <c r="F31" s="19">
        <v>0.9611342592592593</v>
      </c>
      <c r="G31" s="57"/>
      <c r="H31" s="16">
        <f aca="true" t="shared" si="9" ref="H31:H39">IF(F31&gt;H$28,F31-H$28,F31+24-H$28)</f>
        <v>0.5305787037037037</v>
      </c>
      <c r="I31" s="17">
        <f aca="true" t="shared" si="10" ref="I31:I39">DAY(G31)*24*60*60+HOUR(H31)*60*60+MINUTE(H31)*60+SECOND(H31)</f>
        <v>45842</v>
      </c>
      <c r="J31" s="73">
        <v>1.027</v>
      </c>
      <c r="K31" s="17">
        <f aca="true" t="shared" si="11" ref="K31:K39">I31*J31</f>
        <v>47079.734</v>
      </c>
      <c r="L31" s="18">
        <f aca="true" t="shared" si="12" ref="L31:M39">RANK(K31,K$31:K$46,1)</f>
        <v>1</v>
      </c>
      <c r="M31" s="18">
        <f t="shared" si="12"/>
        <v>1</v>
      </c>
      <c r="N31" s="17">
        <f aca="true" t="shared" si="13" ref="N31:N39">I31*J31</f>
        <v>47079.734</v>
      </c>
      <c r="O31" s="18">
        <f aca="true" t="shared" si="14" ref="O31:P39">RANK(N31,N$31:N$46,1)</f>
        <v>1</v>
      </c>
      <c r="P31" s="18">
        <f t="shared" si="14"/>
        <v>1</v>
      </c>
      <c r="Q31" s="96">
        <f aca="true" t="shared" si="15" ref="Q31:Q46">P31*1.5</f>
        <v>1.5</v>
      </c>
    </row>
    <row r="32" spans="1:17" s="55" customFormat="1" ht="12.75" customHeight="1">
      <c r="A32" s="56"/>
      <c r="B32" s="75">
        <v>1582</v>
      </c>
      <c r="C32" s="74" t="s">
        <v>86</v>
      </c>
      <c r="D32" s="78" t="s">
        <v>23</v>
      </c>
      <c r="E32" s="79" t="s">
        <v>130</v>
      </c>
      <c r="F32" s="19">
        <v>0.9768055555555556</v>
      </c>
      <c r="G32" s="57"/>
      <c r="H32" s="16">
        <f t="shared" si="9"/>
        <v>0.54625</v>
      </c>
      <c r="I32" s="17">
        <f t="shared" si="10"/>
        <v>47196</v>
      </c>
      <c r="J32" s="73">
        <v>1.038</v>
      </c>
      <c r="K32" s="17">
        <f t="shared" si="11"/>
        <v>48989.448000000004</v>
      </c>
      <c r="L32" s="18">
        <f t="shared" si="12"/>
        <v>2</v>
      </c>
      <c r="M32" s="18">
        <f t="shared" si="12"/>
        <v>2</v>
      </c>
      <c r="N32" s="17">
        <f t="shared" si="13"/>
        <v>48989.448000000004</v>
      </c>
      <c r="O32" s="18">
        <f t="shared" si="14"/>
        <v>2</v>
      </c>
      <c r="P32" s="18">
        <f t="shared" si="14"/>
        <v>2</v>
      </c>
      <c r="Q32" s="96">
        <f t="shared" si="15"/>
        <v>3</v>
      </c>
    </row>
    <row r="33" spans="1:17" s="55" customFormat="1" ht="12.75" customHeight="1">
      <c r="A33" s="56"/>
      <c r="B33" s="75">
        <v>1773</v>
      </c>
      <c r="C33" s="78" t="s">
        <v>82</v>
      </c>
      <c r="D33" s="74" t="s">
        <v>22</v>
      </c>
      <c r="E33" s="80" t="s">
        <v>126</v>
      </c>
      <c r="F33" s="19">
        <v>0.9717708333333334</v>
      </c>
      <c r="G33" s="57"/>
      <c r="H33" s="16">
        <f t="shared" si="9"/>
        <v>0.5412152777777778</v>
      </c>
      <c r="I33" s="17">
        <f t="shared" si="10"/>
        <v>46761</v>
      </c>
      <c r="J33" s="73">
        <v>1.05</v>
      </c>
      <c r="K33" s="17">
        <f t="shared" si="11"/>
        <v>49099.05</v>
      </c>
      <c r="L33" s="18">
        <f t="shared" si="12"/>
        <v>3</v>
      </c>
      <c r="M33" s="18">
        <f t="shared" si="12"/>
        <v>3</v>
      </c>
      <c r="N33" s="17">
        <f t="shared" si="13"/>
        <v>49099.05</v>
      </c>
      <c r="O33" s="18">
        <f t="shared" si="14"/>
        <v>3</v>
      </c>
      <c r="P33" s="18">
        <f t="shared" si="14"/>
        <v>3</v>
      </c>
      <c r="Q33" s="96">
        <f t="shared" si="15"/>
        <v>4.5</v>
      </c>
    </row>
    <row r="34" spans="1:17" s="55" customFormat="1" ht="12.75" customHeight="1">
      <c r="A34" s="56"/>
      <c r="B34" s="75" t="s">
        <v>152</v>
      </c>
      <c r="C34" s="78" t="s">
        <v>153</v>
      </c>
      <c r="D34" s="74" t="s">
        <v>154</v>
      </c>
      <c r="E34" s="83" t="s">
        <v>155</v>
      </c>
      <c r="F34" s="19">
        <v>0.9753356481481482</v>
      </c>
      <c r="G34" s="57"/>
      <c r="H34" s="16">
        <f t="shared" si="9"/>
        <v>0.5447800925925926</v>
      </c>
      <c r="I34" s="17">
        <f t="shared" si="10"/>
        <v>47069</v>
      </c>
      <c r="J34" s="73">
        <v>1.048</v>
      </c>
      <c r="K34" s="17">
        <f t="shared" si="11"/>
        <v>49328.312000000005</v>
      </c>
      <c r="L34" s="18">
        <f t="shared" si="12"/>
        <v>4</v>
      </c>
      <c r="M34" s="18">
        <f t="shared" si="12"/>
        <v>4</v>
      </c>
      <c r="N34" s="17">
        <f t="shared" si="13"/>
        <v>49328.312000000005</v>
      </c>
      <c r="O34" s="18">
        <f t="shared" si="14"/>
        <v>4</v>
      </c>
      <c r="P34" s="18">
        <f t="shared" si="14"/>
        <v>4</v>
      </c>
      <c r="Q34" s="96">
        <f t="shared" si="15"/>
        <v>6</v>
      </c>
    </row>
    <row r="35" spans="1:17" s="55" customFormat="1" ht="12.75" customHeight="1">
      <c r="A35" s="56"/>
      <c r="B35" s="75">
        <v>2035</v>
      </c>
      <c r="C35" s="78" t="s">
        <v>92</v>
      </c>
      <c r="D35" s="75" t="s">
        <v>28</v>
      </c>
      <c r="E35" s="78" t="s">
        <v>29</v>
      </c>
      <c r="F35" s="19">
        <v>0.9873958333333334</v>
      </c>
      <c r="G35" s="57"/>
      <c r="H35" s="16">
        <f t="shared" si="9"/>
        <v>0.5568402777777778</v>
      </c>
      <c r="I35" s="17">
        <f t="shared" si="10"/>
        <v>48111</v>
      </c>
      <c r="J35" s="73">
        <v>1.027</v>
      </c>
      <c r="K35" s="17">
        <f t="shared" si="11"/>
        <v>49409.996999999996</v>
      </c>
      <c r="L35" s="18">
        <f t="shared" si="12"/>
        <v>5</v>
      </c>
      <c r="M35" s="18">
        <f t="shared" si="12"/>
        <v>5</v>
      </c>
      <c r="N35" s="17">
        <f t="shared" si="13"/>
        <v>49409.996999999996</v>
      </c>
      <c r="O35" s="18">
        <f t="shared" si="14"/>
        <v>5</v>
      </c>
      <c r="P35" s="18">
        <f t="shared" si="14"/>
        <v>5</v>
      </c>
      <c r="Q35" s="96">
        <f t="shared" si="15"/>
        <v>7.5</v>
      </c>
    </row>
    <row r="36" spans="1:17" s="55" customFormat="1" ht="12.75" customHeight="1">
      <c r="A36" s="56"/>
      <c r="B36" s="75">
        <v>5050</v>
      </c>
      <c r="C36" s="78" t="s">
        <v>83</v>
      </c>
      <c r="D36" s="75" t="s">
        <v>22</v>
      </c>
      <c r="E36" s="80" t="s">
        <v>128</v>
      </c>
      <c r="F36" s="19">
        <v>0.9791203703703704</v>
      </c>
      <c r="G36" s="57"/>
      <c r="H36" s="16">
        <f t="shared" si="9"/>
        <v>0.5485648148148148</v>
      </c>
      <c r="I36" s="17">
        <f t="shared" si="10"/>
        <v>47396</v>
      </c>
      <c r="J36" s="73">
        <v>1.044</v>
      </c>
      <c r="K36" s="17">
        <f t="shared" si="11"/>
        <v>49481.424</v>
      </c>
      <c r="L36" s="18">
        <f t="shared" si="12"/>
        <v>6</v>
      </c>
      <c r="M36" s="18">
        <f t="shared" si="12"/>
        <v>6</v>
      </c>
      <c r="N36" s="17">
        <f t="shared" si="13"/>
        <v>49481.424</v>
      </c>
      <c r="O36" s="18">
        <f t="shared" si="14"/>
        <v>6</v>
      </c>
      <c r="P36" s="18">
        <f t="shared" si="14"/>
        <v>6</v>
      </c>
      <c r="Q36" s="96">
        <f t="shared" si="15"/>
        <v>9</v>
      </c>
    </row>
    <row r="37" spans="1:17" s="55" customFormat="1" ht="12.75" customHeight="1">
      <c r="A37" s="56"/>
      <c r="B37" s="75">
        <v>2028</v>
      </c>
      <c r="C37" s="78" t="s">
        <v>80</v>
      </c>
      <c r="D37" s="75" t="s">
        <v>20</v>
      </c>
      <c r="E37" s="80" t="s">
        <v>124</v>
      </c>
      <c r="F37" s="19">
        <v>0.9718865740740741</v>
      </c>
      <c r="G37" s="57"/>
      <c r="H37" s="16">
        <f t="shared" si="9"/>
        <v>0.5413310185185185</v>
      </c>
      <c r="I37" s="17">
        <f t="shared" si="10"/>
        <v>46771</v>
      </c>
      <c r="J37" s="73">
        <v>1.06</v>
      </c>
      <c r="K37" s="17">
        <f t="shared" si="11"/>
        <v>49577.26</v>
      </c>
      <c r="L37" s="18">
        <f t="shared" si="12"/>
        <v>7</v>
      </c>
      <c r="M37" s="18">
        <f t="shared" si="12"/>
        <v>7</v>
      </c>
      <c r="N37" s="17">
        <f t="shared" si="13"/>
        <v>49577.26</v>
      </c>
      <c r="O37" s="18">
        <f t="shared" si="14"/>
        <v>7</v>
      </c>
      <c r="P37" s="18">
        <f t="shared" si="14"/>
        <v>7</v>
      </c>
      <c r="Q37" s="96">
        <f t="shared" si="15"/>
        <v>10.5</v>
      </c>
    </row>
    <row r="38" spans="1:17" s="55" customFormat="1" ht="12.75" customHeight="1">
      <c r="A38" s="56"/>
      <c r="B38" s="81">
        <v>2727</v>
      </c>
      <c r="C38" s="80" t="s">
        <v>91</v>
      </c>
      <c r="D38" s="81" t="s">
        <v>28</v>
      </c>
      <c r="E38" s="78" t="s">
        <v>135</v>
      </c>
      <c r="F38" s="19">
        <v>0.016550925925925924</v>
      </c>
      <c r="G38" s="57"/>
      <c r="H38" s="16">
        <f t="shared" si="9"/>
        <v>23.58599537037037</v>
      </c>
      <c r="I38" s="17">
        <f t="shared" si="10"/>
        <v>50630</v>
      </c>
      <c r="J38" s="73">
        <v>1.028</v>
      </c>
      <c r="K38" s="17">
        <f t="shared" si="11"/>
        <v>52047.64</v>
      </c>
      <c r="L38" s="18">
        <f t="shared" si="12"/>
        <v>8</v>
      </c>
      <c r="M38" s="18">
        <f t="shared" si="12"/>
        <v>8</v>
      </c>
      <c r="N38" s="17">
        <f t="shared" si="13"/>
        <v>52047.64</v>
      </c>
      <c r="O38" s="18">
        <f t="shared" si="14"/>
        <v>8</v>
      </c>
      <c r="P38" s="18">
        <f t="shared" si="14"/>
        <v>8</v>
      </c>
      <c r="Q38" s="96">
        <f t="shared" si="15"/>
        <v>12</v>
      </c>
    </row>
    <row r="39" spans="1:17" s="55" customFormat="1" ht="12.75" customHeight="1">
      <c r="A39" s="56"/>
      <c r="B39" s="75">
        <v>508</v>
      </c>
      <c r="C39" s="78" t="s">
        <v>85</v>
      </c>
      <c r="D39" s="75" t="s">
        <v>23</v>
      </c>
      <c r="E39" s="80" t="s">
        <v>129</v>
      </c>
      <c r="F39" s="19">
        <v>0.029664351851851855</v>
      </c>
      <c r="G39" s="57"/>
      <c r="H39" s="16">
        <f t="shared" si="9"/>
        <v>23.599108796296296</v>
      </c>
      <c r="I39" s="17">
        <f t="shared" si="10"/>
        <v>51763</v>
      </c>
      <c r="J39" s="73">
        <v>1.038</v>
      </c>
      <c r="K39" s="17">
        <f t="shared" si="11"/>
        <v>53729.994</v>
      </c>
      <c r="L39" s="18">
        <f t="shared" si="12"/>
        <v>9</v>
      </c>
      <c r="M39" s="18">
        <f t="shared" si="12"/>
        <v>9</v>
      </c>
      <c r="N39" s="17">
        <f t="shared" si="13"/>
        <v>53729.994</v>
      </c>
      <c r="O39" s="18">
        <f t="shared" si="14"/>
        <v>9</v>
      </c>
      <c r="P39" s="18">
        <f t="shared" si="14"/>
        <v>9</v>
      </c>
      <c r="Q39" s="96">
        <f t="shared" si="15"/>
        <v>13.5</v>
      </c>
    </row>
    <row r="40" spans="1:17" s="55" customFormat="1" ht="12.75" customHeight="1">
      <c r="A40" s="56"/>
      <c r="B40" s="75">
        <v>1775</v>
      </c>
      <c r="C40" s="78" t="s">
        <v>151</v>
      </c>
      <c r="D40" s="75" t="s">
        <v>22</v>
      </c>
      <c r="E40" s="97" t="s">
        <v>127</v>
      </c>
      <c r="F40" s="19" t="s">
        <v>173</v>
      </c>
      <c r="G40" s="57"/>
      <c r="H40" s="16"/>
      <c r="I40" s="17"/>
      <c r="J40" s="73">
        <v>1.05</v>
      </c>
      <c r="K40" s="17" t="s">
        <v>173</v>
      </c>
      <c r="L40" s="18"/>
      <c r="M40" s="18">
        <v>16</v>
      </c>
      <c r="N40" s="17" t="s">
        <v>173</v>
      </c>
      <c r="O40" s="18"/>
      <c r="P40" s="18">
        <v>16</v>
      </c>
      <c r="Q40" s="96">
        <f t="shared" si="15"/>
        <v>24</v>
      </c>
    </row>
    <row r="41" spans="1:17" s="55" customFormat="1" ht="12.75" customHeight="1">
      <c r="A41" s="56"/>
      <c r="B41" s="75"/>
      <c r="C41" s="78" t="s">
        <v>81</v>
      </c>
      <c r="D41" s="75" t="s">
        <v>21</v>
      </c>
      <c r="E41" s="80" t="s">
        <v>125</v>
      </c>
      <c r="F41" s="19" t="s">
        <v>173</v>
      </c>
      <c r="G41" s="57"/>
      <c r="H41" s="16"/>
      <c r="I41" s="17"/>
      <c r="J41" s="73">
        <v>1.052</v>
      </c>
      <c r="K41" s="19" t="s">
        <v>173</v>
      </c>
      <c r="L41" s="18" t="s">
        <v>166</v>
      </c>
      <c r="M41" s="18">
        <v>16</v>
      </c>
      <c r="N41" s="19" t="s">
        <v>173</v>
      </c>
      <c r="O41" s="18" t="s">
        <v>166</v>
      </c>
      <c r="P41" s="18">
        <v>16</v>
      </c>
      <c r="Q41" s="96">
        <f t="shared" si="15"/>
        <v>24</v>
      </c>
    </row>
    <row r="42" spans="1:17" s="55" customFormat="1" ht="12.75" customHeight="1">
      <c r="A42" s="56"/>
      <c r="B42" s="75">
        <v>1014</v>
      </c>
      <c r="C42" s="78" t="s">
        <v>84</v>
      </c>
      <c r="D42" s="75" t="s">
        <v>23</v>
      </c>
      <c r="E42" s="80" t="s">
        <v>34</v>
      </c>
      <c r="F42" s="19" t="s">
        <v>173</v>
      </c>
      <c r="G42" s="57"/>
      <c r="H42" s="16"/>
      <c r="I42" s="17"/>
      <c r="J42" s="73">
        <v>1.039</v>
      </c>
      <c r="K42" s="19" t="s">
        <v>173</v>
      </c>
      <c r="L42" s="18" t="s">
        <v>166</v>
      </c>
      <c r="M42" s="18">
        <v>16</v>
      </c>
      <c r="N42" s="19" t="s">
        <v>173</v>
      </c>
      <c r="O42" s="18" t="s">
        <v>166</v>
      </c>
      <c r="P42" s="18">
        <v>16</v>
      </c>
      <c r="Q42" s="96">
        <f t="shared" si="15"/>
        <v>24</v>
      </c>
    </row>
    <row r="43" spans="1:17" s="55" customFormat="1" ht="12.75" customHeight="1">
      <c r="A43" s="56"/>
      <c r="B43" s="75">
        <v>105</v>
      </c>
      <c r="C43" s="88" t="s">
        <v>87</v>
      </c>
      <c r="D43" s="75" t="s">
        <v>23</v>
      </c>
      <c r="E43" s="80" t="s">
        <v>131</v>
      </c>
      <c r="F43" s="19" t="s">
        <v>173</v>
      </c>
      <c r="G43" s="57"/>
      <c r="H43" s="16"/>
      <c r="I43" s="17"/>
      <c r="J43" s="73">
        <v>1.038</v>
      </c>
      <c r="K43" s="19" t="s">
        <v>173</v>
      </c>
      <c r="L43" s="18" t="s">
        <v>166</v>
      </c>
      <c r="M43" s="18">
        <v>16</v>
      </c>
      <c r="N43" s="19" t="s">
        <v>173</v>
      </c>
      <c r="O43" s="18" t="s">
        <v>166</v>
      </c>
      <c r="P43" s="18">
        <v>16</v>
      </c>
      <c r="Q43" s="96">
        <f t="shared" si="15"/>
        <v>24</v>
      </c>
    </row>
    <row r="44" spans="1:17" s="55" customFormat="1" ht="12.75" customHeight="1">
      <c r="A44" s="56"/>
      <c r="B44" s="75">
        <v>818</v>
      </c>
      <c r="C44" s="78" t="s">
        <v>90</v>
      </c>
      <c r="D44" s="75" t="s">
        <v>28</v>
      </c>
      <c r="E44" s="79" t="s">
        <v>134</v>
      </c>
      <c r="F44" s="19" t="s">
        <v>173</v>
      </c>
      <c r="G44" s="57"/>
      <c r="H44" s="16"/>
      <c r="I44" s="17"/>
      <c r="J44" s="73">
        <v>1.029</v>
      </c>
      <c r="K44" s="19" t="s">
        <v>173</v>
      </c>
      <c r="L44" s="18" t="s">
        <v>166</v>
      </c>
      <c r="M44" s="18">
        <v>16</v>
      </c>
      <c r="N44" s="19" t="s">
        <v>173</v>
      </c>
      <c r="O44" s="18" t="s">
        <v>166</v>
      </c>
      <c r="P44" s="18">
        <v>16</v>
      </c>
      <c r="Q44" s="96">
        <f t="shared" si="15"/>
        <v>24</v>
      </c>
    </row>
    <row r="45" spans="1:17" s="55" customFormat="1" ht="12.75" customHeight="1">
      <c r="A45" s="56"/>
      <c r="B45" s="75">
        <v>2071</v>
      </c>
      <c r="C45" s="78" t="s">
        <v>94</v>
      </c>
      <c r="D45" s="75" t="s">
        <v>28</v>
      </c>
      <c r="E45" s="80" t="s">
        <v>136</v>
      </c>
      <c r="F45" s="19" t="s">
        <v>173</v>
      </c>
      <c r="G45" s="57"/>
      <c r="H45" s="16"/>
      <c r="I45" s="17"/>
      <c r="J45" s="73">
        <v>1.022</v>
      </c>
      <c r="K45" s="19" t="s">
        <v>173</v>
      </c>
      <c r="L45" s="18" t="s">
        <v>166</v>
      </c>
      <c r="M45" s="18">
        <v>16</v>
      </c>
      <c r="N45" s="19" t="s">
        <v>173</v>
      </c>
      <c r="O45" s="18" t="s">
        <v>166</v>
      </c>
      <c r="P45" s="18">
        <v>16</v>
      </c>
      <c r="Q45" s="96">
        <f t="shared" si="15"/>
        <v>24</v>
      </c>
    </row>
    <row r="46" spans="1:17" s="55" customFormat="1" ht="12.75" customHeight="1">
      <c r="A46" s="56"/>
      <c r="B46" s="75">
        <v>1956</v>
      </c>
      <c r="C46" s="78" t="s">
        <v>88</v>
      </c>
      <c r="D46" s="75" t="s">
        <v>89</v>
      </c>
      <c r="E46" s="86" t="s">
        <v>133</v>
      </c>
      <c r="F46" s="19" t="s">
        <v>165</v>
      </c>
      <c r="G46" s="57" t="s">
        <v>166</v>
      </c>
      <c r="H46" s="16" t="s">
        <v>166</v>
      </c>
      <c r="I46" s="17"/>
      <c r="J46" s="90">
        <v>1.034</v>
      </c>
      <c r="K46" s="17" t="s">
        <v>165</v>
      </c>
      <c r="L46" s="18" t="s">
        <v>166</v>
      </c>
      <c r="M46" s="18">
        <v>17</v>
      </c>
      <c r="N46" s="17" t="s">
        <v>165</v>
      </c>
      <c r="O46" s="18" t="s">
        <v>166</v>
      </c>
      <c r="P46" s="18">
        <v>17</v>
      </c>
      <c r="Q46" s="96">
        <f t="shared" si="15"/>
        <v>25.5</v>
      </c>
    </row>
    <row r="47" spans="1:17" s="4" customFormat="1" ht="7.5" customHeight="1">
      <c r="A47" s="33"/>
      <c r="B47" s="2"/>
      <c r="C47" s="2"/>
      <c r="D47" s="2"/>
      <c r="E47" s="2"/>
      <c r="F47" s="34"/>
      <c r="G47" s="35"/>
      <c r="H47" s="36"/>
      <c r="I47" s="37"/>
      <c r="J47" s="40"/>
      <c r="K47" s="37"/>
      <c r="L47" s="38"/>
      <c r="M47" s="26"/>
      <c r="N47" s="26"/>
      <c r="O47" s="38"/>
      <c r="P47" s="26"/>
      <c r="Q47" s="62"/>
    </row>
    <row r="48" spans="1:16" ht="12.75">
      <c r="A48" s="5"/>
      <c r="B48" s="45" t="s">
        <v>107</v>
      </c>
      <c r="C48" s="27"/>
      <c r="D48" s="27"/>
      <c r="F48" s="20"/>
      <c r="G48" s="21"/>
      <c r="H48" s="22"/>
      <c r="I48" s="32"/>
      <c r="J48" s="22"/>
      <c r="K48" s="26" t="s">
        <v>179</v>
      </c>
      <c r="L48" s="23"/>
      <c r="M48" s="26"/>
      <c r="N48" s="23"/>
      <c r="O48" s="23"/>
      <c r="P48" s="31"/>
    </row>
    <row r="49" spans="1:16" ht="12.75">
      <c r="A49" s="5"/>
      <c r="B49" s="27"/>
      <c r="C49" s="27"/>
      <c r="D49" s="27"/>
      <c r="E49" s="27"/>
      <c r="F49" s="20"/>
      <c r="G49" s="21"/>
      <c r="H49" s="22"/>
      <c r="I49" s="32"/>
      <c r="J49" s="22"/>
      <c r="K49" s="23"/>
      <c r="L49" s="23"/>
      <c r="M49" s="38"/>
      <c r="N49" s="23"/>
      <c r="O49" s="23"/>
      <c r="P49" s="31"/>
    </row>
    <row r="50" spans="1:16" ht="12.75">
      <c r="A50" s="5"/>
      <c r="B50" s="27"/>
      <c r="C50" s="27"/>
      <c r="D50" s="27"/>
      <c r="E50" s="27"/>
      <c r="F50" s="20"/>
      <c r="G50" s="21"/>
      <c r="H50" s="22"/>
      <c r="I50" s="32"/>
      <c r="J50" s="22"/>
      <c r="K50" s="23"/>
      <c r="L50" s="23"/>
      <c r="M50" s="38"/>
      <c r="N50" s="23"/>
      <c r="O50" s="23"/>
      <c r="P50" s="31"/>
    </row>
    <row r="51" spans="1:16" ht="12.75">
      <c r="A51" s="5"/>
      <c r="B51" s="27"/>
      <c r="C51" s="27"/>
      <c r="D51" s="27"/>
      <c r="E51" s="27"/>
      <c r="F51" s="20"/>
      <c r="G51" s="21"/>
      <c r="H51" s="22"/>
      <c r="I51" s="32"/>
      <c r="J51" s="22"/>
      <c r="K51" s="23"/>
      <c r="L51" s="23"/>
      <c r="M51" s="38"/>
      <c r="N51" s="23"/>
      <c r="O51" s="23"/>
      <c r="P51" s="31"/>
    </row>
    <row r="52" spans="1:16" ht="12.75">
      <c r="A52" s="5"/>
      <c r="B52" s="27"/>
      <c r="C52" s="27"/>
      <c r="D52" s="27"/>
      <c r="E52" s="27"/>
      <c r="F52" s="20"/>
      <c r="G52" s="21"/>
      <c r="H52" s="22"/>
      <c r="I52" s="32"/>
      <c r="J52" s="22"/>
      <c r="K52" s="23"/>
      <c r="L52" s="23"/>
      <c r="M52" s="38"/>
      <c r="N52" s="23"/>
      <c r="O52" s="23"/>
      <c r="P52" s="31"/>
    </row>
    <row r="53" spans="1:17" s="4" customFormat="1" ht="12" customHeight="1">
      <c r="A53" s="2"/>
      <c r="B53" s="2"/>
      <c r="C53" s="2"/>
      <c r="D53" s="2"/>
      <c r="E53" s="34"/>
      <c r="F53" s="35"/>
      <c r="G53" s="36"/>
      <c r="H53" s="37"/>
      <c r="I53" s="40"/>
      <c r="J53" s="37"/>
      <c r="K53" s="38"/>
      <c r="L53" s="26"/>
      <c r="M53" s="26"/>
      <c r="N53" s="38"/>
      <c r="O53" s="26"/>
      <c r="P53" s="39"/>
      <c r="Q53" s="24"/>
    </row>
    <row r="54" spans="1:17" s="4" customFormat="1" ht="12" customHeight="1">
      <c r="A54" s="2"/>
      <c r="B54" s="2"/>
      <c r="C54" s="2"/>
      <c r="D54" s="2"/>
      <c r="E54" s="34"/>
      <c r="F54" s="25" t="s">
        <v>46</v>
      </c>
      <c r="G54" s="36"/>
      <c r="H54" s="37"/>
      <c r="I54" s="40"/>
      <c r="J54" s="37"/>
      <c r="K54" s="38"/>
      <c r="L54" s="26"/>
      <c r="M54" s="26"/>
      <c r="N54" s="38"/>
      <c r="O54" s="26"/>
      <c r="P54" s="39"/>
      <c r="Q54" s="24"/>
    </row>
    <row r="55" spans="1:17" s="4" customFormat="1" ht="12" customHeight="1">
      <c r="A55" s="2"/>
      <c r="B55" s="2"/>
      <c r="C55" s="2"/>
      <c r="D55" s="2"/>
      <c r="E55" s="34"/>
      <c r="F55" s="43" t="s">
        <v>144</v>
      </c>
      <c r="G55" s="36"/>
      <c r="H55" s="37"/>
      <c r="I55" s="40"/>
      <c r="J55" s="37"/>
      <c r="K55" s="38"/>
      <c r="L55" s="26"/>
      <c r="M55" s="26"/>
      <c r="N55" s="38"/>
      <c r="O55" s="26"/>
      <c r="P55" s="39"/>
      <c r="Q55" s="24"/>
    </row>
    <row r="56" spans="1:17" s="4" customFormat="1" ht="12" customHeight="1">
      <c r="A56" s="2"/>
      <c r="B56" s="2"/>
      <c r="C56" s="2"/>
      <c r="D56" s="2"/>
      <c r="E56" s="34"/>
      <c r="F56" s="42" t="s">
        <v>145</v>
      </c>
      <c r="G56" s="36"/>
      <c r="H56" s="37"/>
      <c r="I56" s="40"/>
      <c r="J56" s="37"/>
      <c r="K56" s="38"/>
      <c r="L56" s="26"/>
      <c r="M56" s="26"/>
      <c r="N56" s="38"/>
      <c r="O56" s="26"/>
      <c r="P56" s="39"/>
      <c r="Q56" s="24"/>
    </row>
    <row r="57" spans="6:17" ht="16.5" customHeight="1">
      <c r="F57" s="42"/>
      <c r="H57" s="46"/>
      <c r="J57" s="5"/>
      <c r="K57" s="29"/>
      <c r="M57" s="5"/>
      <c r="N57" s="29"/>
      <c r="O57" s="47"/>
      <c r="P57" s="47"/>
      <c r="Q57" s="29"/>
    </row>
    <row r="58" spans="1:17" s="54" customFormat="1" ht="16.5" customHeight="1">
      <c r="A58" s="1" t="s">
        <v>50</v>
      </c>
      <c r="B58" s="3"/>
      <c r="C58" s="3"/>
      <c r="D58" s="3"/>
      <c r="E58" s="3"/>
      <c r="F58" s="7" t="s">
        <v>43</v>
      </c>
      <c r="G58" s="48" t="s">
        <v>44</v>
      </c>
      <c r="H58" s="49">
        <v>0.4305555555555556</v>
      </c>
      <c r="I58" s="8"/>
      <c r="J58" s="50"/>
      <c r="K58" s="51"/>
      <c r="L58" s="48"/>
      <c r="M58" s="52"/>
      <c r="N58" s="53"/>
      <c r="O58" s="3"/>
      <c r="P58" s="10"/>
      <c r="Q58" s="59"/>
    </row>
    <row r="59" spans="1:17" s="55" customFormat="1" ht="12" customHeight="1">
      <c r="A59" s="71"/>
      <c r="B59" s="11" t="s">
        <v>38</v>
      </c>
      <c r="C59" s="124" t="s">
        <v>39</v>
      </c>
      <c r="D59" s="124" t="s">
        <v>40</v>
      </c>
      <c r="E59" s="124" t="s">
        <v>41</v>
      </c>
      <c r="F59" s="11" t="s">
        <v>0</v>
      </c>
      <c r="G59" s="69" t="s">
        <v>1</v>
      </c>
      <c r="H59" s="72"/>
      <c r="I59" s="70"/>
      <c r="J59" s="122" t="s">
        <v>2</v>
      </c>
      <c r="K59" s="66" t="s">
        <v>3</v>
      </c>
      <c r="L59" s="67"/>
      <c r="M59" s="68"/>
      <c r="N59" s="66" t="s">
        <v>4</v>
      </c>
      <c r="O59" s="67"/>
      <c r="P59" s="68"/>
      <c r="Q59" s="60" t="s">
        <v>47</v>
      </c>
    </row>
    <row r="60" spans="1:17" s="55" customFormat="1" ht="10.5" customHeight="1">
      <c r="A60" s="71"/>
      <c r="B60" s="12" t="s">
        <v>42</v>
      </c>
      <c r="C60" s="125"/>
      <c r="D60" s="125"/>
      <c r="E60" s="125"/>
      <c r="F60" s="41" t="s">
        <v>5</v>
      </c>
      <c r="G60" s="12" t="s">
        <v>45</v>
      </c>
      <c r="H60" s="41" t="s">
        <v>5</v>
      </c>
      <c r="I60" s="13" t="s">
        <v>6</v>
      </c>
      <c r="J60" s="123"/>
      <c r="K60" s="102" t="s">
        <v>7</v>
      </c>
      <c r="L60" s="102" t="s">
        <v>8</v>
      </c>
      <c r="M60" s="103" t="s">
        <v>9</v>
      </c>
      <c r="N60" s="102" t="s">
        <v>7</v>
      </c>
      <c r="O60" s="102" t="s">
        <v>8</v>
      </c>
      <c r="P60" s="103" t="s">
        <v>9</v>
      </c>
      <c r="Q60" s="61" t="s">
        <v>10</v>
      </c>
    </row>
    <row r="61" spans="1:17" s="58" customFormat="1" ht="15" customHeight="1">
      <c r="A61" s="56"/>
      <c r="B61" s="81">
        <v>9939</v>
      </c>
      <c r="C61" s="82" t="s">
        <v>132</v>
      </c>
      <c r="D61" s="79" t="s">
        <v>32</v>
      </c>
      <c r="E61" s="87" t="s">
        <v>137</v>
      </c>
      <c r="F61" s="19" t="s">
        <v>173</v>
      </c>
      <c r="G61" s="57"/>
      <c r="H61" s="16"/>
      <c r="I61" s="17"/>
      <c r="J61" s="100">
        <v>1.001</v>
      </c>
      <c r="K61" s="107" t="s">
        <v>176</v>
      </c>
      <c r="L61" s="108"/>
      <c r="M61" s="108"/>
      <c r="N61" s="108"/>
      <c r="O61" s="108"/>
      <c r="P61" s="109"/>
      <c r="Q61" s="101"/>
    </row>
    <row r="62" spans="1:17" s="58" customFormat="1" ht="15" customHeight="1">
      <c r="A62" s="56"/>
      <c r="B62" s="81">
        <v>1987</v>
      </c>
      <c r="C62" s="82" t="s">
        <v>31</v>
      </c>
      <c r="D62" s="81" t="s">
        <v>32</v>
      </c>
      <c r="E62" s="87" t="s">
        <v>33</v>
      </c>
      <c r="F62" s="19" t="s">
        <v>173</v>
      </c>
      <c r="G62" s="57"/>
      <c r="H62" s="16"/>
      <c r="I62" s="17"/>
      <c r="J62" s="100">
        <v>1.001</v>
      </c>
      <c r="K62" s="110"/>
      <c r="L62" s="111"/>
      <c r="M62" s="111"/>
      <c r="N62" s="111"/>
      <c r="O62" s="111"/>
      <c r="P62" s="112"/>
      <c r="Q62" s="101"/>
    </row>
    <row r="63" spans="1:17" s="58" customFormat="1" ht="15" customHeight="1">
      <c r="A63" s="56"/>
      <c r="B63" s="81">
        <v>1344</v>
      </c>
      <c r="C63" s="82" t="s">
        <v>95</v>
      </c>
      <c r="D63" s="80" t="s">
        <v>32</v>
      </c>
      <c r="E63" s="86" t="s">
        <v>138</v>
      </c>
      <c r="F63" s="19" t="s">
        <v>173</v>
      </c>
      <c r="G63" s="57"/>
      <c r="H63" s="16"/>
      <c r="I63" s="17"/>
      <c r="J63" s="91">
        <v>0.997</v>
      </c>
      <c r="K63" s="113" t="s">
        <v>177</v>
      </c>
      <c r="L63" s="111"/>
      <c r="M63" s="111"/>
      <c r="N63" s="111"/>
      <c r="O63" s="111"/>
      <c r="P63" s="112"/>
      <c r="Q63" s="96"/>
    </row>
    <row r="64" spans="1:17" s="58" customFormat="1" ht="15" customHeight="1">
      <c r="A64" s="56"/>
      <c r="B64" s="81">
        <v>869</v>
      </c>
      <c r="C64" s="82" t="s">
        <v>96</v>
      </c>
      <c r="D64" s="81" t="s">
        <v>97</v>
      </c>
      <c r="E64" s="88" t="s">
        <v>139</v>
      </c>
      <c r="F64" s="19" t="s">
        <v>165</v>
      </c>
      <c r="G64" s="57" t="s">
        <v>166</v>
      </c>
      <c r="H64" s="16" t="s">
        <v>166</v>
      </c>
      <c r="I64" s="17"/>
      <c r="J64" s="92">
        <v>0.991</v>
      </c>
      <c r="K64" s="114"/>
      <c r="L64" s="115"/>
      <c r="M64" s="115"/>
      <c r="N64" s="115"/>
      <c r="O64" s="115"/>
      <c r="P64" s="116"/>
      <c r="Q64" s="96"/>
    </row>
    <row r="66" spans="1:17" s="54" customFormat="1" ht="16.5" customHeight="1">
      <c r="A66" s="1" t="s">
        <v>51</v>
      </c>
      <c r="B66" s="3"/>
      <c r="C66" s="3"/>
      <c r="D66" s="3"/>
      <c r="E66" s="3"/>
      <c r="F66" s="7" t="s">
        <v>43</v>
      </c>
      <c r="G66" s="48" t="s">
        <v>44</v>
      </c>
      <c r="H66" s="49">
        <v>0.4305555555555556</v>
      </c>
      <c r="I66" s="8"/>
      <c r="J66" s="50"/>
      <c r="K66" s="51"/>
      <c r="L66" s="48"/>
      <c r="M66" s="52"/>
      <c r="N66" s="53"/>
      <c r="O66" s="3"/>
      <c r="P66" s="10"/>
      <c r="Q66" s="59"/>
    </row>
    <row r="67" spans="1:17" s="55" customFormat="1" ht="12" customHeight="1">
      <c r="A67" s="71"/>
      <c r="B67" s="11" t="s">
        <v>38</v>
      </c>
      <c r="C67" s="124" t="s">
        <v>39</v>
      </c>
      <c r="D67" s="124" t="s">
        <v>40</v>
      </c>
      <c r="E67" s="124" t="s">
        <v>41</v>
      </c>
      <c r="F67" s="11" t="s">
        <v>0</v>
      </c>
      <c r="G67" s="69" t="s">
        <v>1</v>
      </c>
      <c r="H67" s="72"/>
      <c r="I67" s="70"/>
      <c r="J67" s="122" t="s">
        <v>2</v>
      </c>
      <c r="K67" s="66" t="s">
        <v>3</v>
      </c>
      <c r="L67" s="67"/>
      <c r="M67" s="68"/>
      <c r="N67" s="66" t="s">
        <v>4</v>
      </c>
      <c r="O67" s="67"/>
      <c r="P67" s="68"/>
      <c r="Q67" s="60" t="s">
        <v>47</v>
      </c>
    </row>
    <row r="68" spans="1:17" s="55" customFormat="1" ht="10.5" customHeight="1">
      <c r="A68" s="71"/>
      <c r="B68" s="12" t="s">
        <v>42</v>
      </c>
      <c r="C68" s="125"/>
      <c r="D68" s="125"/>
      <c r="E68" s="125"/>
      <c r="F68" s="41" t="s">
        <v>5</v>
      </c>
      <c r="G68" s="12" t="s">
        <v>45</v>
      </c>
      <c r="H68" s="41" t="s">
        <v>5</v>
      </c>
      <c r="I68" s="13" t="s">
        <v>6</v>
      </c>
      <c r="J68" s="123"/>
      <c r="K68" s="14" t="s">
        <v>7</v>
      </c>
      <c r="L68" s="14" t="s">
        <v>8</v>
      </c>
      <c r="M68" s="15" t="s">
        <v>9</v>
      </c>
      <c r="N68" s="14" t="s">
        <v>7</v>
      </c>
      <c r="O68" s="14" t="s">
        <v>8</v>
      </c>
      <c r="P68" s="15" t="s">
        <v>9</v>
      </c>
      <c r="Q68" s="61" t="s">
        <v>10</v>
      </c>
    </row>
    <row r="69" spans="1:17" s="58" customFormat="1" ht="15" customHeight="1">
      <c r="A69" s="56"/>
      <c r="B69" s="74">
        <v>773</v>
      </c>
      <c r="C69" s="74" t="s">
        <v>98</v>
      </c>
      <c r="D69" s="86" t="s">
        <v>35</v>
      </c>
      <c r="E69" s="79" t="s">
        <v>36</v>
      </c>
      <c r="F69" s="19" t="s">
        <v>173</v>
      </c>
      <c r="G69" s="57"/>
      <c r="H69" s="16"/>
      <c r="I69" s="17"/>
      <c r="J69" s="93">
        <v>0.972</v>
      </c>
      <c r="K69" s="117" t="s">
        <v>176</v>
      </c>
      <c r="L69" s="118"/>
      <c r="M69" s="118"/>
      <c r="N69" s="118"/>
      <c r="O69" s="118"/>
      <c r="P69" s="118"/>
      <c r="Q69" s="96"/>
    </row>
    <row r="70" spans="1:17" s="58" customFormat="1" ht="15" customHeight="1">
      <c r="A70" s="56"/>
      <c r="B70" s="75">
        <v>88888</v>
      </c>
      <c r="C70" s="75" t="s">
        <v>148</v>
      </c>
      <c r="D70" s="79" t="s">
        <v>100</v>
      </c>
      <c r="E70" s="81" t="s">
        <v>149</v>
      </c>
      <c r="F70" s="19" t="s">
        <v>165</v>
      </c>
      <c r="G70" s="57" t="s">
        <v>166</v>
      </c>
      <c r="H70" s="16" t="s">
        <v>166</v>
      </c>
      <c r="I70" s="17"/>
      <c r="J70" s="93">
        <v>0.971</v>
      </c>
      <c r="K70" s="118"/>
      <c r="L70" s="118"/>
      <c r="M70" s="118"/>
      <c r="N70" s="118"/>
      <c r="O70" s="118"/>
      <c r="P70" s="118"/>
      <c r="Q70" s="96"/>
    </row>
    <row r="71" spans="1:17" s="58" customFormat="1" ht="15" customHeight="1">
      <c r="A71" s="56"/>
      <c r="B71" s="75">
        <v>3100</v>
      </c>
      <c r="C71" s="75" t="s">
        <v>99</v>
      </c>
      <c r="D71" s="80" t="s">
        <v>100</v>
      </c>
      <c r="E71" s="81" t="s">
        <v>140</v>
      </c>
      <c r="F71" s="19" t="s">
        <v>175</v>
      </c>
      <c r="G71" s="57"/>
      <c r="H71" s="16"/>
      <c r="I71" s="17"/>
      <c r="J71" s="93">
        <v>0.965</v>
      </c>
      <c r="K71" s="119"/>
      <c r="L71" s="119"/>
      <c r="M71" s="119"/>
      <c r="N71" s="119"/>
      <c r="O71" s="119"/>
      <c r="P71" s="119"/>
      <c r="Q71" s="96"/>
    </row>
    <row r="72" spans="1:17" s="58" customFormat="1" ht="15" customHeight="1">
      <c r="A72" s="56"/>
      <c r="B72" s="75">
        <v>277</v>
      </c>
      <c r="C72" s="75" t="s">
        <v>101</v>
      </c>
      <c r="D72" s="80" t="s">
        <v>102</v>
      </c>
      <c r="E72" s="81" t="s">
        <v>141</v>
      </c>
      <c r="F72" s="19" t="s">
        <v>173</v>
      </c>
      <c r="G72" s="57"/>
      <c r="H72" s="16"/>
      <c r="I72" s="17"/>
      <c r="J72" s="93">
        <v>0.942</v>
      </c>
      <c r="K72" s="120" t="s">
        <v>177</v>
      </c>
      <c r="L72" s="121"/>
      <c r="M72" s="121"/>
      <c r="N72" s="121"/>
      <c r="O72" s="121"/>
      <c r="P72" s="121"/>
      <c r="Q72" s="96"/>
    </row>
    <row r="73" spans="1:17" s="58" customFormat="1" ht="15" customHeight="1">
      <c r="A73" s="56"/>
      <c r="B73" s="75">
        <v>5051</v>
      </c>
      <c r="C73" s="75" t="s">
        <v>103</v>
      </c>
      <c r="D73" s="80" t="s">
        <v>104</v>
      </c>
      <c r="E73" s="79" t="s">
        <v>142</v>
      </c>
      <c r="F73" s="19" t="s">
        <v>165</v>
      </c>
      <c r="G73" s="57" t="s">
        <v>166</v>
      </c>
      <c r="H73" s="16" t="s">
        <v>166</v>
      </c>
      <c r="I73" s="17"/>
      <c r="J73" s="93">
        <v>0.926</v>
      </c>
      <c r="K73" s="118"/>
      <c r="L73" s="118"/>
      <c r="M73" s="118"/>
      <c r="N73" s="118"/>
      <c r="O73" s="118"/>
      <c r="P73" s="118"/>
      <c r="Q73" s="96"/>
    </row>
    <row r="74" spans="1:17" s="58" customFormat="1" ht="15" customHeight="1">
      <c r="A74" s="56"/>
      <c r="B74" s="75">
        <v>1982</v>
      </c>
      <c r="C74" s="94" t="s">
        <v>150</v>
      </c>
      <c r="D74" s="95" t="s">
        <v>146</v>
      </c>
      <c r="E74" s="79" t="s">
        <v>147</v>
      </c>
      <c r="F74" s="19" t="s">
        <v>173</v>
      </c>
      <c r="G74" s="57"/>
      <c r="H74" s="16"/>
      <c r="I74" s="17"/>
      <c r="J74" s="93">
        <v>0.9</v>
      </c>
      <c r="K74" s="118"/>
      <c r="L74" s="118"/>
      <c r="M74" s="118"/>
      <c r="N74" s="118"/>
      <c r="O74" s="118"/>
      <c r="P74" s="118"/>
      <c r="Q74" s="96"/>
    </row>
    <row r="76" spans="1:17" s="54" customFormat="1" ht="16.5" customHeight="1">
      <c r="A76" s="1" t="s">
        <v>52</v>
      </c>
      <c r="B76" s="3"/>
      <c r="C76" s="3"/>
      <c r="D76" s="3"/>
      <c r="E76" s="3"/>
      <c r="F76" s="7" t="s">
        <v>43</v>
      </c>
      <c r="G76" s="48" t="s">
        <v>44</v>
      </c>
      <c r="H76" s="49">
        <v>0.4305555555555556</v>
      </c>
      <c r="I76" s="8"/>
      <c r="J76" s="50"/>
      <c r="K76" s="51"/>
      <c r="L76" s="48"/>
      <c r="M76" s="52"/>
      <c r="N76" s="53"/>
      <c r="O76" s="3"/>
      <c r="P76" s="10"/>
      <c r="Q76" s="59"/>
    </row>
    <row r="77" spans="1:17" s="55" customFormat="1" ht="12" customHeight="1">
      <c r="A77" s="71"/>
      <c r="B77" s="11" t="s">
        <v>38</v>
      </c>
      <c r="C77" s="124" t="s">
        <v>39</v>
      </c>
      <c r="D77" s="124" t="s">
        <v>40</v>
      </c>
      <c r="E77" s="124" t="s">
        <v>41</v>
      </c>
      <c r="F77" s="11" t="s">
        <v>0</v>
      </c>
      <c r="G77" s="69" t="s">
        <v>1</v>
      </c>
      <c r="H77" s="72"/>
      <c r="I77" s="70"/>
      <c r="J77" s="122" t="s">
        <v>37</v>
      </c>
      <c r="K77" s="66" t="s">
        <v>3</v>
      </c>
      <c r="L77" s="67"/>
      <c r="M77" s="68"/>
      <c r="N77" s="66" t="s">
        <v>4</v>
      </c>
      <c r="O77" s="67"/>
      <c r="P77" s="68"/>
      <c r="Q77" s="60" t="s">
        <v>47</v>
      </c>
    </row>
    <row r="78" spans="1:17" s="55" customFormat="1" ht="10.5" customHeight="1">
      <c r="A78" s="71"/>
      <c r="B78" s="12" t="s">
        <v>42</v>
      </c>
      <c r="C78" s="125"/>
      <c r="D78" s="125"/>
      <c r="E78" s="125"/>
      <c r="F78" s="41" t="s">
        <v>5</v>
      </c>
      <c r="G78" s="12" t="s">
        <v>45</v>
      </c>
      <c r="H78" s="41" t="s">
        <v>5</v>
      </c>
      <c r="I78" s="13" t="s">
        <v>6</v>
      </c>
      <c r="J78" s="123"/>
      <c r="K78" s="14" t="s">
        <v>7</v>
      </c>
      <c r="L78" s="14" t="s">
        <v>8</v>
      </c>
      <c r="M78" s="15" t="s">
        <v>9</v>
      </c>
      <c r="N78" s="14" t="s">
        <v>7</v>
      </c>
      <c r="O78" s="14" t="s">
        <v>8</v>
      </c>
      <c r="P78" s="15" t="s">
        <v>9</v>
      </c>
      <c r="Q78" s="61" t="s">
        <v>10</v>
      </c>
    </row>
    <row r="79" spans="1:17" s="58" customFormat="1" ht="15" customHeight="1">
      <c r="A79" s="56"/>
      <c r="B79" s="64"/>
      <c r="C79" s="74" t="s">
        <v>105</v>
      </c>
      <c r="D79" s="79" t="s">
        <v>106</v>
      </c>
      <c r="E79" s="89" t="s">
        <v>143</v>
      </c>
      <c r="F79" s="19" t="s">
        <v>165</v>
      </c>
      <c r="G79" s="57" t="s">
        <v>166</v>
      </c>
      <c r="H79" s="16" t="s">
        <v>166</v>
      </c>
      <c r="I79" s="17" t="s">
        <v>166</v>
      </c>
      <c r="J79" s="65"/>
      <c r="K79" s="104" t="s">
        <v>178</v>
      </c>
      <c r="L79" s="105"/>
      <c r="M79" s="105"/>
      <c r="N79" s="105"/>
      <c r="O79" s="105"/>
      <c r="P79" s="106"/>
      <c r="Q79" s="96"/>
    </row>
    <row r="81" spans="1:16" ht="20.25" customHeight="1">
      <c r="A81" s="1" t="s">
        <v>167</v>
      </c>
      <c r="B81" s="27"/>
      <c r="C81" s="27"/>
      <c r="D81" s="27"/>
      <c r="E81" s="3"/>
      <c r="F81" s="7" t="s">
        <v>43</v>
      </c>
      <c r="G81" s="7"/>
      <c r="H81" s="49">
        <v>0.4305555555555556</v>
      </c>
      <c r="I81" s="8"/>
      <c r="J81" s="9"/>
      <c r="K81" s="10"/>
      <c r="L81" s="3"/>
      <c r="M81" s="10"/>
      <c r="N81" s="10"/>
      <c r="O81" s="3"/>
      <c r="P81" s="28"/>
    </row>
    <row r="82" spans="1:17" s="55" customFormat="1" ht="12" customHeight="1">
      <c r="A82" s="71"/>
      <c r="B82" s="11" t="s">
        <v>38</v>
      </c>
      <c r="C82" s="124" t="s">
        <v>39</v>
      </c>
      <c r="D82" s="124" t="s">
        <v>40</v>
      </c>
      <c r="E82" s="124" t="s">
        <v>41</v>
      </c>
      <c r="F82" s="11" t="s">
        <v>0</v>
      </c>
      <c r="G82" s="69" t="s">
        <v>1</v>
      </c>
      <c r="H82" s="72"/>
      <c r="I82" s="70"/>
      <c r="J82" s="122" t="s">
        <v>37</v>
      </c>
      <c r="K82" s="66" t="s">
        <v>3</v>
      </c>
      <c r="L82" s="67"/>
      <c r="M82" s="68"/>
      <c r="N82" s="66" t="s">
        <v>4</v>
      </c>
      <c r="O82" s="67"/>
      <c r="P82" s="68"/>
      <c r="Q82" s="60" t="s">
        <v>47</v>
      </c>
    </row>
    <row r="83" spans="1:17" s="55" customFormat="1" ht="10.5" customHeight="1">
      <c r="A83" s="71"/>
      <c r="B83" s="12" t="s">
        <v>42</v>
      </c>
      <c r="C83" s="125"/>
      <c r="D83" s="125"/>
      <c r="E83" s="125"/>
      <c r="F83" s="41" t="s">
        <v>5</v>
      </c>
      <c r="G83" s="12" t="s">
        <v>45</v>
      </c>
      <c r="H83" s="41" t="s">
        <v>5</v>
      </c>
      <c r="I83" s="13" t="s">
        <v>6</v>
      </c>
      <c r="J83" s="123"/>
      <c r="K83" s="14" t="s">
        <v>7</v>
      </c>
      <c r="L83" s="14" t="s">
        <v>8</v>
      </c>
      <c r="M83" s="15" t="s">
        <v>9</v>
      </c>
      <c r="N83" s="14" t="s">
        <v>7</v>
      </c>
      <c r="O83" s="14" t="s">
        <v>8</v>
      </c>
      <c r="P83" s="15" t="s">
        <v>9</v>
      </c>
      <c r="Q83" s="61" t="s">
        <v>10</v>
      </c>
    </row>
    <row r="84" spans="1:17" s="58" customFormat="1" ht="15" customHeight="1">
      <c r="A84" s="56"/>
      <c r="B84" s="64"/>
      <c r="C84" s="74" t="s">
        <v>168</v>
      </c>
      <c r="D84" s="79" t="s">
        <v>169</v>
      </c>
      <c r="E84" s="79" t="s">
        <v>170</v>
      </c>
      <c r="F84" s="19" t="s">
        <v>165</v>
      </c>
      <c r="G84" s="57" t="s">
        <v>166</v>
      </c>
      <c r="H84" s="16" t="s">
        <v>166</v>
      </c>
      <c r="I84" s="17" t="s">
        <v>166</v>
      </c>
      <c r="J84" s="92">
        <v>1.045</v>
      </c>
      <c r="K84" s="104" t="s">
        <v>178</v>
      </c>
      <c r="L84" s="105"/>
      <c r="M84" s="105"/>
      <c r="N84" s="105"/>
      <c r="O84" s="105"/>
      <c r="P84" s="106"/>
      <c r="Q84" s="96"/>
    </row>
    <row r="85" spans="6:16" ht="12.75">
      <c r="F85" s="44"/>
      <c r="P85" s="30"/>
    </row>
    <row r="86" spans="1:17" s="4" customFormat="1" ht="12.75" customHeight="1">
      <c r="A86" s="33"/>
      <c r="B86" s="98" t="s">
        <v>171</v>
      </c>
      <c r="C86" s="99"/>
      <c r="D86" s="99"/>
      <c r="E86" s="2"/>
      <c r="F86" s="34"/>
      <c r="G86" s="35"/>
      <c r="H86" s="36"/>
      <c r="I86" s="37"/>
      <c r="J86" s="40"/>
      <c r="K86" s="37"/>
      <c r="L86" s="38"/>
      <c r="M86" s="26"/>
      <c r="N86" s="37"/>
      <c r="O86" s="38"/>
      <c r="P86" s="26"/>
      <c r="Q86" s="62"/>
    </row>
    <row r="87" spans="6:16" ht="12.75">
      <c r="F87" s="44"/>
      <c r="P87" s="30"/>
    </row>
    <row r="88" spans="1:16" ht="12.75">
      <c r="A88" s="5"/>
      <c r="B88" s="45" t="s">
        <v>107</v>
      </c>
      <c r="C88" s="27"/>
      <c r="D88" s="27"/>
      <c r="F88" s="20"/>
      <c r="G88" s="21"/>
      <c r="H88" s="22"/>
      <c r="I88" s="32"/>
      <c r="J88" s="22"/>
      <c r="K88" s="23"/>
      <c r="L88" s="23"/>
      <c r="M88" s="26" t="s">
        <v>30</v>
      </c>
      <c r="N88" s="23"/>
      <c r="O88" s="23"/>
      <c r="P88" s="31"/>
    </row>
    <row r="89" spans="1:16" ht="12.75">
      <c r="A89" s="5"/>
      <c r="B89" s="27"/>
      <c r="C89" s="27"/>
      <c r="D89" s="27"/>
      <c r="E89" s="27"/>
      <c r="F89" s="20"/>
      <c r="G89" s="21"/>
      <c r="H89" s="22"/>
      <c r="I89" s="32"/>
      <c r="J89" s="22"/>
      <c r="K89" s="23"/>
      <c r="L89" s="23"/>
      <c r="M89" s="38" t="s">
        <v>180</v>
      </c>
      <c r="N89" s="23"/>
      <c r="O89" s="23"/>
      <c r="P89" s="31"/>
    </row>
  </sheetData>
  <sheetProtection/>
  <mergeCells count="30">
    <mergeCell ref="C82:C83"/>
    <mergeCell ref="D82:D83"/>
    <mergeCell ref="E82:E83"/>
    <mergeCell ref="J82:J83"/>
    <mergeCell ref="E77:E78"/>
    <mergeCell ref="J77:J78"/>
    <mergeCell ref="C77:C78"/>
    <mergeCell ref="D77:D78"/>
    <mergeCell ref="C4:C5"/>
    <mergeCell ref="D4:D5"/>
    <mergeCell ref="E4:E5"/>
    <mergeCell ref="J4:J5"/>
    <mergeCell ref="C29:C30"/>
    <mergeCell ref="D29:D30"/>
    <mergeCell ref="E29:E30"/>
    <mergeCell ref="J29:J30"/>
    <mergeCell ref="J67:J68"/>
    <mergeCell ref="J59:J60"/>
    <mergeCell ref="C59:C60"/>
    <mergeCell ref="E67:E68"/>
    <mergeCell ref="C67:C68"/>
    <mergeCell ref="D67:D68"/>
    <mergeCell ref="D59:D60"/>
    <mergeCell ref="E59:E60"/>
    <mergeCell ref="K79:P79"/>
    <mergeCell ref="K84:P84"/>
    <mergeCell ref="K61:P62"/>
    <mergeCell ref="K63:P64"/>
    <mergeCell ref="K69:P71"/>
    <mergeCell ref="K72:P74"/>
  </mergeCells>
  <printOptions/>
  <pageMargins left="0.15748031496062992" right="0" top="0.1968503937007874" bottom="0" header="0" footer="0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uğur</dc:creator>
  <cp:keywords/>
  <dc:description/>
  <cp:lastModifiedBy>pc</cp:lastModifiedBy>
  <cp:lastPrinted>2014-08-17T06:48:21Z</cp:lastPrinted>
  <dcterms:created xsi:type="dcterms:W3CDTF">2000-09-21T17:28:16Z</dcterms:created>
  <dcterms:modified xsi:type="dcterms:W3CDTF">2014-08-17T07:21:49Z</dcterms:modified>
  <cp:category/>
  <cp:version/>
  <cp:contentType/>
  <cp:contentStatus/>
</cp:coreProperties>
</file>